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TACION_2019\1)-CONTRATOS_DE_FUNCIONAMIENTO_2019\INVITACIONES PUBLICAS\PUBLICACION EN LA  WEB\ADJUNTOS\"/>
    </mc:Choice>
  </mc:AlternateContent>
  <xr:revisionPtr revIDLastSave="0" documentId="13_ncr:1_{F6ABC2B3-A930-4D50-9430-CD9808A18829}" xr6:coauthVersionLast="36" xr6:coauthVersionMax="36" xr10:uidLastSave="{00000000-0000-0000-0000-000000000000}"/>
  <bookViews>
    <workbookView xWindow="0" yWindow="0" windowWidth="28800" windowHeight="11625" tabRatio="748" activeTab="3" xr2:uid="{9D5D3905-3568-41AB-BFA2-2BABCB39EE07}"/>
  </bookViews>
  <sheets>
    <sheet name="ADJUNTO 1.REL BIENES Y VR TRDM" sheetId="1" r:id="rId1"/>
    <sheet name="ADJUNTO 2. RELACION VEHICULOS" sheetId="2" r:id="rId2"/>
    <sheet name="ADJUNTO 3. CARGOS RCSP" sheetId="3" r:id="rId3"/>
    <sheet name="ADJUNTO 4. CARGOS MANEJO" sheetId="4" r:id="rId4"/>
    <sheet name="ADJUNTO 5. SINIESTRALIDAD" sheetId="5" r:id="rId5"/>
  </sheets>
  <externalReferences>
    <externalReference r:id="rId6"/>
    <externalReference r:id="rId7"/>
  </externalReferences>
  <definedNames>
    <definedName name="_xlnm._FilterDatabase" localSheetId="3" hidden="1">'ADJUNTO 4. CARGOS MANEJO'!$A$5:$C$34</definedName>
    <definedName name="_Toc140149825_1" localSheetId="3">[1]JURIDICA!#REF!</definedName>
    <definedName name="_Toc140149825_1">[1]JURIDICA!#REF!</definedName>
    <definedName name="_Toc140149825_59" localSheetId="0">#REF!</definedName>
    <definedName name="_Toc140149825_59" localSheetId="2">#REF!</definedName>
    <definedName name="_Toc140149825_59" localSheetId="3">#REF!</definedName>
    <definedName name="_Toc140149825_59" localSheetId="4">!#REF!</definedName>
    <definedName name="_Toc140149825_59">!#REF!</definedName>
    <definedName name="_Toc142149825_60" localSheetId="0">#REF!</definedName>
    <definedName name="_Toc142149825_60" localSheetId="2">#REF!</definedName>
    <definedName name="_Toc142149825_60" localSheetId="3">#REF!</definedName>
    <definedName name="_Toc142149825_60" localSheetId="4">!#REF!</definedName>
    <definedName name="_Toc142149825_60">!#REF!</definedName>
    <definedName name="AMOR" localSheetId="3">[1]JURIDICA!#REF!</definedName>
    <definedName name="AMOR">[1]JURIDICA!#REF!</definedName>
    <definedName name="_xlnm.Print_Area" localSheetId="0">'ADJUNTO 1.REL BIENES Y VR TRDM'!$A$1:$G$44</definedName>
    <definedName name="FFFFFFF" localSheetId="0">#REF!</definedName>
    <definedName name="FFFFFFF" localSheetId="2">#REF!</definedName>
    <definedName name="FFFFFFF" localSheetId="3">#REF!</definedName>
    <definedName name="FFFFFFF" localSheetId="4">!#REF!</definedName>
    <definedName name="FFFFFFF">!#REF!</definedName>
    <definedName name="GG" localSheetId="3">[1]JURIDICA!#REF!</definedName>
    <definedName name="GG">[1]JURIDICA!#REF!</definedName>
    <definedName name="GGGGGG" localSheetId="0">#REF!</definedName>
    <definedName name="GGGGGG" localSheetId="2">#REF!</definedName>
    <definedName name="GGGGGG" localSheetId="3">#REF!</definedName>
    <definedName name="GGGGGG" localSheetId="4">!#REF!</definedName>
    <definedName name="GGGGGG">!#REF!</definedName>
    <definedName name="opcion2" localSheetId="0">'[2]CUADRO RESUMEN'!$L$21</definedName>
    <definedName name="opcion2" localSheetId="2">'[2]CUADRO RESUMEN'!$L$21</definedName>
    <definedName name="opcion2" localSheetId="3">'[2]CUADRO RESUMEN'!$L$21</definedName>
    <definedName name="opcion2">[2]CUADRO_RESUMEN!$L$21</definedName>
    <definedName name="opcion3" localSheetId="0">'[2]CUADRO RESUMEN'!$L$22</definedName>
    <definedName name="opcion3" localSheetId="2">'[2]CUADRO RESUMEN'!$L$22</definedName>
    <definedName name="opcion3" localSheetId="3">'[2]CUADRO RESUMEN'!$L$22</definedName>
    <definedName name="opcion3">[2]CUADRO_RESUMEN!$L$22</definedName>
    <definedName name="opcion4" localSheetId="0">'[2]CUADRO RESUMEN'!$L$23</definedName>
    <definedName name="opcion4" localSheetId="2">'[2]CUADRO RESUMEN'!$L$23</definedName>
    <definedName name="opcion4" localSheetId="3">'[2]CUADRO RESUMEN'!$L$23</definedName>
    <definedName name="opcion4">[2]CUADRO_RESUMEN!$L$23</definedName>
    <definedName name="opcion5" localSheetId="0">'[2]CUADRO RESUMEN'!$L$24</definedName>
    <definedName name="opcion5" localSheetId="2">'[2]CUADRO RESUMEN'!$L$24</definedName>
    <definedName name="opcion5" localSheetId="3">'[2]CUADRO RESUMEN'!$L$24</definedName>
    <definedName name="opcion5">[2]CUADRO_RESUMEN!$L$24</definedName>
    <definedName name="opcion6" localSheetId="0">'[2]CUADRO RESUMEN'!$L$25</definedName>
    <definedName name="opcion6" localSheetId="2">'[2]CUADRO RESUMEN'!$L$25</definedName>
    <definedName name="opcion6" localSheetId="3">'[2]CUADRO RESUMEN'!$L$25</definedName>
    <definedName name="opcion6">[2]CUADRO_RESUMEN!$L$25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7" i="4" l="1"/>
  <c r="C6" i="1"/>
  <c r="D6" i="1"/>
  <c r="C7" i="1"/>
  <c r="D7" i="1"/>
  <c r="D8" i="1"/>
  <c r="D9" i="1"/>
  <c r="C10" i="1"/>
  <c r="D10" i="1"/>
  <c r="D11" i="1"/>
  <c r="C12" i="1"/>
  <c r="D12" i="1"/>
  <c r="D13" i="1"/>
  <c r="D14" i="1"/>
  <c r="D15" i="1"/>
  <c r="B16" i="1"/>
  <c r="C16" i="1"/>
  <c r="D16" i="1"/>
  <c r="B17" i="1"/>
  <c r="C17" i="1"/>
  <c r="D17" i="1"/>
  <c r="B39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</calcChain>
</file>

<file path=xl/sharedStrings.xml><?xml version="1.0" encoding="utf-8"?>
<sst xmlns="http://schemas.openxmlformats.org/spreadsheetml/2006/main" count="233" uniqueCount="167">
  <si>
    <t xml:space="preserve"> NOTA: EL OFERENTE DEBERÁ OFRECER UNA TASA ÚNICA PARA ESTE SEGURO. ADICIONALMENTE DEBERÁ SEÑALAR EL VALOR ASEGURADO DEL ÍNDICE VARIABLE POR LA TOTALIDAD DE LA VIGENCIA OFRECIDA EN SU PROPUESTA</t>
  </si>
  <si>
    <t>Se indica que los bienes de la entidad se encuentran concentrados el 100% en la sede de Bogota en la carrera 13 N° 32-93</t>
  </si>
  <si>
    <t>PORCENTAJE DE CONCENTRACIÓN CONTENIDOS</t>
  </si>
  <si>
    <t>TOTAL</t>
  </si>
  <si>
    <t>Lote 3 El Curubal, vereda Pirgua, zona rural del Municipio de Tunja, Departamento de Boyacá</t>
  </si>
  <si>
    <t>Calle 32 Bis A No. 13-32 Garaje 258</t>
  </si>
  <si>
    <t>Calle 32 Bis A No. 13-32 Garaje 257</t>
  </si>
  <si>
    <t>Calle 32 Bis A No. 13-32 Garaje 256</t>
  </si>
  <si>
    <t>Calle 32 Bis A No. 13-32 Garaje 255</t>
  </si>
  <si>
    <t>Calle 32 Bis A No. 13-32 Garaje 254</t>
  </si>
  <si>
    <t>Calle 32 Bis A No. 13-32 Garaje 253</t>
  </si>
  <si>
    <t>Calle 32 Bis A No. 13-32 Garaje 251</t>
  </si>
  <si>
    <t>Calle 32 Bis A No. 13-32 Garaje 250</t>
  </si>
  <si>
    <t>Calle 32 Bis A No. 13-32 Garaje 249</t>
  </si>
  <si>
    <t>Calle 32 Bis A No. 13-32 Garaje 242</t>
  </si>
  <si>
    <t>Calle 32 Bis A No. 13-32 Garaje 241</t>
  </si>
  <si>
    <t>Calle 32 Bis A No. 13-32 Garaje 240</t>
  </si>
  <si>
    <t>Calle 32 Bis A No. 13-32 Garaje 208</t>
  </si>
  <si>
    <t>Calle 32 Bis A No. 13-32 Garaje 207</t>
  </si>
  <si>
    <t>Calle 32 Bis A No. 13-32 Garaje 206</t>
  </si>
  <si>
    <t>Carrera 13A No. 32-30 local 23</t>
  </si>
  <si>
    <t>Carrera 13 No. 32-93 interior 3</t>
  </si>
  <si>
    <t>%</t>
  </si>
  <si>
    <t>VALOR ASEGURADO</t>
  </si>
  <si>
    <t>RELACION DE EDIFICIOS (DIRECCION)</t>
  </si>
  <si>
    <t xml:space="preserve">TOTAL TRDM </t>
  </si>
  <si>
    <t>SI</t>
  </si>
  <si>
    <t>ADECUACIÓN DE CONSTRUCCIONES A LAS NORMAS DE SISMO RESISTENCIA. SUBLÍMITE DEL 25% SOBRE EL ITEM DE EDIFICIOS</t>
  </si>
  <si>
    <t>NO</t>
  </si>
  <si>
    <t>DINERO Y TÍTULOS VALORES DENTRO Y FUERA DE CAJA FUERTE, POR EVENTO.</t>
  </si>
  <si>
    <t>DEMAS CONTENIDOS (INCLUYE VEHICULOS Y BIENES INMOVILIZADOS, MERCANCIAS, BIENES DE INVENTARIO Y DEMAS PROPIOS)</t>
  </si>
  <si>
    <t>SOFTWARE</t>
  </si>
  <si>
    <t>MUEBLES Y ENSERES</t>
  </si>
  <si>
    <t>MOVILES Y PORTATILES</t>
  </si>
  <si>
    <t>EQUIPOS DE COMUNICACIÓN MOVIL</t>
  </si>
  <si>
    <t>EQUIPO Y MAQUINARIA</t>
  </si>
  <si>
    <t>EQUIPOS ELECTRICOS Y ELECTRONICOS</t>
  </si>
  <si>
    <t>LOTE</t>
  </si>
  <si>
    <t>EDIFICIOS, INCLUIDO MEJORAS LOCATIVAS, AMPLIACIONES, CANCHAS, PISCINA, ENTRE OTROS.</t>
  </si>
  <si>
    <t>INDICE VARIABLE 
(EL PORCENTAJE SE DEBE EFECTUAR POR LA VIGENCIA OFERTADA)</t>
  </si>
  <si>
    <t>VALOR ASEGURADO TOTAL</t>
  </si>
  <si>
    <t>INDICE VARIABLE 10%  23/09/2019 A 23/09/2020                    (366 DIAS)</t>
  </si>
  <si>
    <t>VALOR ASEGURADO INICIAL</t>
  </si>
  <si>
    <t>BIENES ASEGURADOS</t>
  </si>
  <si>
    <t>TODO RIESGO DAÑOS MATERIALES</t>
  </si>
  <si>
    <t xml:space="preserve">
Adjunto No.1  - RELACIÓN BIENES Y VALORES ASEGURADOS TRDM</t>
  </si>
  <si>
    <t>FONDO DE GARANTIAS DE ENTIDADES COOPERATIVAS - FOGACOOP</t>
  </si>
  <si>
    <t>$ 387,250</t>
  </si>
  <si>
    <t>A las 23:59 horas del 12/02/2020</t>
  </si>
  <si>
    <t>AUTOMOVIL</t>
  </si>
  <si>
    <t>F18D4412687KA</t>
  </si>
  <si>
    <t>KL1PJ5C53DK042227</t>
  </si>
  <si>
    <t>CHEVROLET CRUZE</t>
  </si>
  <si>
    <t>OCK418</t>
  </si>
  <si>
    <t>TOTAL PRIMA 2019</t>
  </si>
  <si>
    <t>TARIFA</t>
  </si>
  <si>
    <t>VENCIMENTO</t>
  </si>
  <si>
    <t>Envio 273      (Mayo 2019)</t>
  </si>
  <si>
    <t>CILINDRAJE</t>
  </si>
  <si>
    <t>COD. FASECOLDA</t>
  </si>
  <si>
    <t>CLASE DE VEHICULO</t>
  </si>
  <si>
    <t>MODELO</t>
  </si>
  <si>
    <t>No. MOTOR</t>
  </si>
  <si>
    <t>No. CHASIS</t>
  </si>
  <si>
    <t>MARCA</t>
  </si>
  <si>
    <t>PLACA</t>
  </si>
  <si>
    <t>No.</t>
  </si>
  <si>
    <t>Adjunto No.2   - RELACIÓN DE VEHICULOS Y SOAT</t>
  </si>
  <si>
    <t>MIEMBRO DE JUNTA DIRECTIVA CON VOZ Y VOTO - DIRECTOR DE LA UNIDAD ADMINISTRATIVA DE ORGANIZACIONES SOLIDARIAS</t>
  </si>
  <si>
    <t>MIEMBRO DE JUNTA DIRECTIVA CON VOZ Y VOTO - DELEGADO DEL PRESIDENTE DE LA REPUBLICA</t>
  </si>
  <si>
    <t>MIEMBRO DE JUNTA DIRECTIVA CON VOZ Y VOTO - DELEGADO DEL MINISTRO DE COMERCIO, INDUSTRIA Y TURISMO O SU DELEGADO</t>
  </si>
  <si>
    <t>MIEMBRO DE JUNTA DIRECTIVA CON VOZ Y VOTO - MINISTRO DE HACIENDA Y CREDITO PUBLICO O SU DELEGADO</t>
  </si>
  <si>
    <t>PROFESIONAL DE ADMNIISTRACION DE RESERVAS</t>
  </si>
  <si>
    <t>SUBDIRECTOR DE ASUNTOS CORPORATIVOS - REPRESENTANTE LEGAL</t>
  </si>
  <si>
    <t>SUBDIRECTOR TECNICO DE COOPERATIVAS - REPRESENTANTE LEGAL</t>
  </si>
  <si>
    <t>SECRETARIO GENERAL Y DE GESTION ADMINISTRATIVA - REPRESENTANTE LEGAL</t>
  </si>
  <si>
    <t>DIRECTOR - REPRESENTANTE LEGAL</t>
  </si>
  <si>
    <t>CANTIDAD</t>
  </si>
  <si>
    <t>CARGO</t>
  </si>
  <si>
    <t>RESPONSABILIDAD CIVIL SERVIDORES PUBLICOS</t>
  </si>
  <si>
    <t>ADJUNTO No.3 - RELACIÓN DE CARGOS ASEGURADOS</t>
  </si>
  <si>
    <t>TOTAL CARGOS ASEGURADOS</t>
  </si>
  <si>
    <t>Auxiliar Administrativo</t>
  </si>
  <si>
    <t xml:space="preserve">Asistente Administrativo </t>
  </si>
  <si>
    <t xml:space="preserve">Asistente de Servicios Financieros </t>
  </si>
  <si>
    <t>Profesional de Gestión Documental</t>
  </si>
  <si>
    <t>Profesional de Gestión Humana</t>
  </si>
  <si>
    <t>Profesional de Servicios Administrativos</t>
  </si>
  <si>
    <t>Profesional Asesor de Servicios Corporativos</t>
  </si>
  <si>
    <t>Profesional Legal</t>
  </si>
  <si>
    <t>Coordinador Administrativo</t>
  </si>
  <si>
    <t>Secretario General y Gestión Administrativa</t>
  </si>
  <si>
    <t>Profesional de Asuntos Estratégicos</t>
  </si>
  <si>
    <t xml:space="preserve">Profesional Especialista de Software </t>
  </si>
  <si>
    <t>Coordinador de TI</t>
  </si>
  <si>
    <t>Profesional de Servicios Financieros – Apoyo</t>
  </si>
  <si>
    <t xml:space="preserve">Profesional de Servicios Financieros </t>
  </si>
  <si>
    <t>Asistente Administrativo</t>
  </si>
  <si>
    <t xml:space="preserve">Coordinador Financiero </t>
  </si>
  <si>
    <t>Subdirector de Asuntos Corporativos</t>
  </si>
  <si>
    <t>Profesional Administrador de la Reserva</t>
  </si>
  <si>
    <t>Profesional Técnico</t>
  </si>
  <si>
    <t>Coordinación Gestión Transversal a Cooperativas</t>
  </si>
  <si>
    <t>Coordinación Gestión Puntual a Cooperativas</t>
  </si>
  <si>
    <t>Subdirector Técnico de Cooperativas</t>
  </si>
  <si>
    <t>Profesional de Auditoría</t>
  </si>
  <si>
    <t>Auditor Interno</t>
  </si>
  <si>
    <t>Coordinador de Riesgo Interno.</t>
  </si>
  <si>
    <t>Auxiliar Administrativo (Conductor)</t>
  </si>
  <si>
    <t>Director</t>
  </si>
  <si>
    <t>MANEJO GLOBAL ESTATALES</t>
  </si>
  <si>
    <t>ADJUNTO No. 4 - RELACIÓN DE CARGOS ASEGURADOS</t>
  </si>
  <si>
    <t>Los  demás  funcionarios  de  FOGACOOP, son  vinculados  a través  de contrato  de  Trabajo - regidos por normas del  Código  Sustantivo de Trabajo.</t>
  </si>
  <si>
    <t>NOTA :   Son  Empleados Públicos el  Director   de  FOGACOOP</t>
  </si>
  <si>
    <t xml:space="preserve">Los demás  miembros que conforman la  Junta  Directiva de  FOGACOOP,  ostentan la calidad  de empleados  de acuerdo con la  naturaleza  de cada entidad </t>
  </si>
  <si>
    <t>FONDO DE GARANTIAS DE ENTIDAD COOPERATIVAS - FOGACOOP</t>
  </si>
  <si>
    <t>SINIESTRALIDAD 2013 - 2019</t>
  </si>
  <si>
    <t>No.Póliza</t>
  </si>
  <si>
    <t>Vigencia</t>
  </si>
  <si>
    <t>Ramo</t>
  </si>
  <si>
    <t>Aseguradora</t>
  </si>
  <si>
    <t>cobertura afectada</t>
  </si>
  <si>
    <t>Fecha Siniestro</t>
  </si>
  <si>
    <t>Fecha Aviso</t>
  </si>
  <si>
    <t>Valor Reclamado</t>
  </si>
  <si>
    <t>Valor Pagado</t>
  </si>
  <si>
    <t>Bien</t>
  </si>
  <si>
    <t>Estado Siniestro</t>
  </si>
  <si>
    <t>22/09/2012 A 22/09/2013</t>
  </si>
  <si>
    <t>TODO RIESGO DAÑOS M.</t>
  </si>
  <si>
    <t>QBE SEGUROS</t>
  </si>
  <si>
    <t>EQUIPO ELECTRÓNICO</t>
  </si>
  <si>
    <t>celular</t>
  </si>
  <si>
    <t>Pagado</t>
  </si>
  <si>
    <t>22/09/2013 A 22/09/2014</t>
  </si>
  <si>
    <t>RCE</t>
  </si>
  <si>
    <t>PREDIOS</t>
  </si>
  <si>
    <t>Filtración agua oficinas Fogacoop</t>
  </si>
  <si>
    <t>EDIFICIO</t>
  </si>
  <si>
    <t>Daños terraza Filtración agua</t>
  </si>
  <si>
    <t>Cerrado sin indemnización</t>
  </si>
  <si>
    <t>22/09/2014 A 22/09/2015</t>
  </si>
  <si>
    <t>CONTENIDOS</t>
  </si>
  <si>
    <t>Pendón</t>
  </si>
  <si>
    <t>22/09/2015 A 22/09/2016</t>
  </si>
  <si>
    <t>reclamación computador</t>
  </si>
  <si>
    <t>Desistido 10/08/2018</t>
  </si>
  <si>
    <t>15/12/2015 A 14/12/2016</t>
  </si>
  <si>
    <t>RCSP</t>
  </si>
  <si>
    <t>CHUBB SEGUROS</t>
  </si>
  <si>
    <t>GASTOS DE DEFENSA</t>
  </si>
  <si>
    <t>Honorarios profesionales</t>
  </si>
  <si>
    <t>Parcialmente Pagado</t>
  </si>
  <si>
    <t>22/09/2017 a 22/09/2018</t>
  </si>
  <si>
    <t>QBE</t>
  </si>
  <si>
    <t xml:space="preserve">Termohigrómetro </t>
  </si>
  <si>
    <t>22/09/2018 a 22/09/2019</t>
  </si>
  <si>
    <t>LOCATIVO</t>
  </si>
  <si>
    <t xml:space="preserve">Vidrio </t>
  </si>
  <si>
    <t>19190942
25/04/2019</t>
  </si>
  <si>
    <t xml:space="preserve">En tramité 
Abierto </t>
  </si>
  <si>
    <t>19190943
11/04/2019</t>
  </si>
  <si>
    <t>No se ha formalizado reclamación (cotización honorarios apoderado)</t>
  </si>
  <si>
    <t>19190941
25/04/2019</t>
  </si>
  <si>
    <t>Profesional Universitario de la  Sub-dirección Técnica**</t>
  </si>
  <si>
    <t>NOTA: Son Empleados Públicos el Director y el Auditor de FOGACOOP. Los  demás  funcionarios  de  FOGACOOP, son  vinculados a través de contrato de Trabajo - regidos por normas del  Código Sustantivo de Trabajo.</t>
  </si>
  <si>
    <t>**  De  acuerdo con la  Resolución No. 3  del  5 de Junio de  2019, se eliminó un cargo y  se incluyeron 2  cargos nuevos.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</si>
</sst>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164" formatCode="&quot;$&quot;\ #,##0"/>
    <numFmt numFmtId="165" formatCode="_-* #,##0.00_-;\-* #,##0.00_-;_-* \-??_-;_-@_-"/>
    <numFmt numFmtId="166" formatCode="_(* #,##0_);_(* \(#,##0\);_(* &quot;-&quot;??_);_(@_)"/>
    <numFmt numFmtId="167" formatCode="_(* #,##0.00_);_(* \(#,##0.00\);_(* &quot;-&quot;??_);_(@_)"/>
    <numFmt numFmtId="168" formatCode="&quot;$&quot;#,##0"/>
    <numFmt numFmtId="169" formatCode="&quot; &quot;#,##0.00&quot;   &quot;;&quot;-&quot;#,##0.00&quot;   &quot;;&quot; -&quot;00&quot;   &quot;;&quot; &quot;@&quot; &quot;"/>
    <numFmt numFmtId="170" formatCode="_-* #,##0\ _€_-;\-* #,##0\ _€_-;_-* &quot;-&quot;??\ _€_-;_-@_-"/>
  </numFmts>
  <fonts count="25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b/>
      <sz val="9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2"/>
      <color rgb="FF000000"/>
      <name val="Arial Narrow"/>
      <family val="2"/>
    </font>
    <font>
      <sz val="10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5" fontId="2" fillId="0" borderId="0" applyFill="0" applyBorder="0" applyAlignment="0" applyProtection="0"/>
    <xf numFmtId="167" fontId="8" fillId="0" borderId="0" applyFont="0" applyFill="0" applyBorder="0" applyAlignment="0" applyProtection="0"/>
    <xf numFmtId="0" fontId="2" fillId="0" borderId="0"/>
    <xf numFmtId="0" fontId="7" fillId="0" borderId="0" applyNumberFormat="0" applyFont="0" applyBorder="0" applyProtection="0"/>
    <xf numFmtId="0" fontId="13" fillId="0" borderId="0" applyNumberFormat="0" applyBorder="0" applyProtection="0"/>
    <xf numFmtId="169" fontId="7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3" fillId="0" borderId="0" xfId="2" applyFont="1"/>
    <xf numFmtId="164" fontId="3" fillId="0" borderId="0" xfId="2" applyNumberFormat="1" applyFont="1"/>
    <xf numFmtId="164" fontId="3" fillId="0" borderId="0" xfId="2" applyNumberFormat="1" applyFont="1" applyBorder="1"/>
    <xf numFmtId="9" fontId="3" fillId="0" borderId="1" xfId="3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left" vertical="center" wrapText="1"/>
    </xf>
    <xf numFmtId="164" fontId="3" fillId="0" borderId="1" xfId="4" applyNumberFormat="1" applyFont="1" applyFill="1" applyBorder="1"/>
    <xf numFmtId="0" fontId="4" fillId="0" borderId="1" xfId="4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164" fontId="5" fillId="0" borderId="3" xfId="5" applyNumberFormat="1" applyFont="1" applyFill="1" applyBorder="1" applyAlignment="1">
      <alignment horizontal="right" vertical="center" wrapText="1"/>
    </xf>
    <xf numFmtId="0" fontId="5" fillId="0" borderId="3" xfId="4" applyFont="1" applyFill="1" applyBorder="1" applyAlignment="1">
      <alignment horizontal="left"/>
    </xf>
    <xf numFmtId="10" fontId="4" fillId="0" borderId="1" xfId="2" applyNumberFormat="1" applyFont="1" applyBorder="1" applyAlignment="1">
      <alignment horizontal="center"/>
    </xf>
    <xf numFmtId="164" fontId="6" fillId="0" borderId="2" xfId="5" applyNumberFormat="1" applyFont="1" applyFill="1" applyBorder="1" applyAlignment="1">
      <alignment horizontal="right" vertical="center" wrapText="1"/>
    </xf>
    <xf numFmtId="0" fontId="6" fillId="0" borderId="2" xfId="4" applyFont="1" applyFill="1" applyBorder="1" applyAlignment="1">
      <alignment horizontal="left"/>
    </xf>
    <xf numFmtId="10" fontId="3" fillId="0" borderId="1" xfId="1" applyNumberFormat="1" applyFont="1" applyBorder="1" applyAlignment="1">
      <alignment horizontal="center" vertical="center"/>
    </xf>
    <xf numFmtId="164" fontId="5" fillId="0" borderId="2" xfId="5" applyNumberFormat="1" applyFont="1" applyFill="1" applyBorder="1" applyAlignment="1">
      <alignment horizontal="right" vertical="center" wrapText="1"/>
    </xf>
    <xf numFmtId="0" fontId="5" fillId="0" borderId="2" xfId="4" applyFont="1" applyFill="1" applyBorder="1" applyAlignment="1">
      <alignment horizontal="left" wrapText="1"/>
    </xf>
    <xf numFmtId="10" fontId="3" fillId="0" borderId="1" xfId="1" applyNumberFormat="1" applyFont="1" applyBorder="1" applyAlignment="1">
      <alignment horizontal="center"/>
    </xf>
    <xf numFmtId="0" fontId="5" fillId="0" borderId="2" xfId="4" applyFont="1" applyFill="1" applyBorder="1" applyAlignment="1">
      <alignment horizontal="left"/>
    </xf>
    <xf numFmtId="0" fontId="4" fillId="0" borderId="1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166" fontId="3" fillId="0" borderId="0" xfId="2" applyNumberFormat="1" applyFont="1"/>
    <xf numFmtId="164" fontId="6" fillId="0" borderId="4" xfId="2" applyNumberFormat="1" applyFont="1" applyFill="1" applyBorder="1" applyAlignment="1">
      <alignment horizontal="center"/>
    </xf>
    <xf numFmtId="166" fontId="4" fillId="2" borderId="5" xfId="6" applyNumberFormat="1" applyFont="1" applyFill="1" applyBorder="1"/>
    <xf numFmtId="164" fontId="6" fillId="0" borderId="4" xfId="2" applyNumberFormat="1" applyFont="1" applyFill="1" applyBorder="1"/>
    <xf numFmtId="0" fontId="4" fillId="0" borderId="6" xfId="2" quotePrefix="1" applyFont="1" applyFill="1" applyBorder="1" applyAlignment="1">
      <alignment horizontal="left" vertical="center" wrapText="1"/>
    </xf>
    <xf numFmtId="164" fontId="5" fillId="3" borderId="2" xfId="5" applyNumberFormat="1" applyFont="1" applyFill="1" applyBorder="1" applyAlignment="1">
      <alignment horizontal="center" vertical="center" wrapText="1"/>
    </xf>
    <xf numFmtId="166" fontId="3" fillId="2" borderId="1" xfId="6" applyNumberFormat="1" applyFont="1" applyFill="1" applyBorder="1" applyAlignment="1">
      <alignment vertical="center"/>
    </xf>
    <xf numFmtId="168" fontId="9" fillId="0" borderId="1" xfId="7" applyNumberFormat="1" applyFont="1" applyBorder="1" applyAlignment="1">
      <alignment vertical="center"/>
    </xf>
    <xf numFmtId="164" fontId="5" fillId="3" borderId="2" xfId="5" applyNumberFormat="1" applyFont="1" applyFill="1" applyBorder="1" applyAlignment="1">
      <alignment horizontal="right" vertical="center" wrapText="1"/>
    </xf>
    <xf numFmtId="0" fontId="10" fillId="0" borderId="1" xfId="2" applyFont="1" applyFill="1" applyBorder="1" applyAlignment="1">
      <alignment vertical="center" wrapText="1"/>
    </xf>
    <xf numFmtId="168" fontId="10" fillId="0" borderId="1" xfId="8" applyNumberFormat="1" applyFont="1" applyFill="1" applyBorder="1" applyAlignment="1">
      <alignment horizontal="right" vertical="center"/>
    </xf>
    <xf numFmtId="168" fontId="9" fillId="0" borderId="1" xfId="8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166" fontId="6" fillId="2" borderId="1" xfId="6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3" fillId="0" borderId="0" xfId="2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1" fillId="0" borderId="1" xfId="9" applyNumberFormat="1" applyFont="1" applyFill="1" applyBorder="1" applyAlignment="1">
      <alignment horizontal="center" vertical="top"/>
    </xf>
    <xf numFmtId="0" fontId="1" fillId="0" borderId="1" xfId="9" applyFont="1" applyFill="1" applyBorder="1" applyAlignment="1">
      <alignment horizontal="center" vertical="top"/>
    </xf>
    <xf numFmtId="0" fontId="1" fillId="0" borderId="1" xfId="9" applyFont="1" applyFill="1" applyBorder="1" applyAlignment="1">
      <alignment horizontal="center" vertical="center"/>
    </xf>
    <xf numFmtId="0" fontId="1" fillId="0" borderId="9" xfId="9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9" applyFont="1" applyFill="1" applyBorder="1" applyAlignment="1">
      <alignment horizontal="center" vertical="center" wrapText="1"/>
    </xf>
    <xf numFmtId="170" fontId="15" fillId="5" borderId="1" xfId="10" applyNumberFormat="1" applyFont="1" applyFill="1" applyBorder="1" applyAlignment="1">
      <alignment horizontal="center" vertical="center" wrapText="1"/>
    </xf>
    <xf numFmtId="0" fontId="1" fillId="0" borderId="0" xfId="9" applyFont="1" applyAlignment="1">
      <alignment vertical="center" wrapText="1"/>
    </xf>
    <xf numFmtId="0" fontId="1" fillId="0" borderId="0" xfId="9" applyFont="1"/>
    <xf numFmtId="0" fontId="10" fillId="0" borderId="0" xfId="11" applyFont="1"/>
    <xf numFmtId="0" fontId="10" fillId="0" borderId="0" xfId="2" applyFont="1"/>
    <xf numFmtId="0" fontId="10" fillId="0" borderId="3" xfId="2" applyFont="1" applyFill="1" applyBorder="1" applyAlignment="1"/>
    <xf numFmtId="0" fontId="10" fillId="0" borderId="0" xfId="11" applyFont="1" applyFill="1"/>
    <xf numFmtId="0" fontId="19" fillId="0" borderId="0" xfId="2" applyFont="1"/>
    <xf numFmtId="0" fontId="19" fillId="0" borderId="3" xfId="2" applyFont="1" applyFill="1" applyBorder="1" applyAlignment="1"/>
    <xf numFmtId="0" fontId="19" fillId="0" borderId="0" xfId="11" applyFont="1"/>
    <xf numFmtId="0" fontId="21" fillId="6" borderId="1" xfId="4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center"/>
    </xf>
    <xf numFmtId="0" fontId="22" fillId="0" borderId="9" xfId="4" applyFont="1" applyBorder="1" applyAlignment="1">
      <alignment vertical="top" wrapText="1"/>
    </xf>
    <xf numFmtId="0" fontId="22" fillId="0" borderId="1" xfId="4" applyFont="1" applyBorder="1" applyAlignment="1">
      <alignment horizontal="center" vertical="center"/>
    </xf>
    <xf numFmtId="0" fontId="22" fillId="0" borderId="9" xfId="4" applyFont="1" applyFill="1" applyBorder="1" applyAlignment="1">
      <alignment vertical="top" wrapText="1"/>
    </xf>
    <xf numFmtId="0" fontId="21" fillId="0" borderId="1" xfId="11" applyFont="1" applyBorder="1" applyAlignment="1">
      <alignment horizontal="center"/>
    </xf>
    <xf numFmtId="0" fontId="21" fillId="0" borderId="0" xfId="11" applyFont="1"/>
    <xf numFmtId="0" fontId="22" fillId="0" borderId="9" xfId="4" applyFont="1" applyBorder="1" applyAlignment="1">
      <alignment vertical="top"/>
    </xf>
    <xf numFmtId="0" fontId="22" fillId="0" borderId="9" xfId="4" applyFont="1" applyFill="1" applyBorder="1" applyAlignment="1">
      <alignment vertical="top"/>
    </xf>
    <xf numFmtId="0" fontId="19" fillId="0" borderId="0" xfId="11" applyFont="1" applyFill="1"/>
    <xf numFmtId="0" fontId="19" fillId="0" borderId="1" xfId="11" applyFont="1" applyBorder="1"/>
    <xf numFmtId="0" fontId="21" fillId="0" borderId="1" xfId="11" applyFont="1" applyBorder="1"/>
    <xf numFmtId="0" fontId="2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16" fillId="0" borderId="0" xfId="9" applyFont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6" borderId="1" xfId="2" applyFont="1" applyFill="1" applyBorder="1" applyAlignment="1">
      <alignment horizontal="center" vertical="center"/>
    </xf>
    <xf numFmtId="0" fontId="21" fillId="6" borderId="1" xfId="2" applyFont="1" applyFill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7" fillId="6" borderId="1" xfId="2" applyFont="1" applyFill="1" applyBorder="1" applyAlignment="1">
      <alignment horizontal="center" vertical="center"/>
    </xf>
    <xf numFmtId="0" fontId="21" fillId="0" borderId="0" xfId="11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1" fillId="7" borderId="1" xfId="11" applyFont="1" applyFill="1" applyBorder="1" applyAlignment="1">
      <alignment horizontal="center"/>
    </xf>
    <xf numFmtId="0" fontId="21" fillId="7" borderId="0" xfId="11" applyFont="1" applyFill="1" applyAlignment="1">
      <alignment horizontal="left" vertical="center" wrapText="1"/>
    </xf>
    <xf numFmtId="0" fontId="22" fillId="7" borderId="1" xfId="4" applyFont="1" applyFill="1" applyBorder="1" applyAlignment="1">
      <alignment horizontal="center" vertical="center"/>
    </xf>
  </cellXfs>
  <cellStyles count="12">
    <cellStyle name="Millares 10 3 5" xfId="6" xr:uid="{0D0C5511-07B1-45D0-AB13-901562598DC2}"/>
    <cellStyle name="Millares 2 44 2" xfId="5" xr:uid="{6701D24C-212D-466B-AE3E-68C93007E274}"/>
    <cellStyle name="Millares 2 76" xfId="10" xr:uid="{32F3EE88-7F68-4E03-B2C8-377FFE4123A3}"/>
    <cellStyle name="Normal" xfId="0" builtinId="0"/>
    <cellStyle name="Normal 10 2" xfId="2" xr:uid="{40C74D77-228A-475C-88C2-3FB284F5C896}"/>
    <cellStyle name="Normal 2" xfId="8" xr:uid="{163E3F67-08BF-4971-9D1E-E9373DE488E9}"/>
    <cellStyle name="Normal 2 10 3" xfId="7" xr:uid="{5F3DC91F-F196-40BB-B5BC-359728EDA265}"/>
    <cellStyle name="Normal 39 2" xfId="9" xr:uid="{60BC757E-C989-4A33-8FEC-2FB15F056D2F}"/>
    <cellStyle name="Normal 39 2 3" xfId="4" xr:uid="{F0BF297D-09A6-45FB-AAB2-083D6C6F9184}"/>
    <cellStyle name="Normal 50 2" xfId="11" xr:uid="{15DA3852-77B3-4AB7-B6D6-8C2376D41FDD}"/>
    <cellStyle name="Porcentaje" xfId="1" builtinId="5"/>
    <cellStyle name="Porcentaje 2 3" xfId="3" xr:uid="{5940360B-C558-4B3F-84A6-D58E11272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105833</xdr:colOff>
      <xdr:row>40</xdr:row>
      <xdr:rowOff>455084</xdr:rowOff>
    </xdr:from>
    <xdr:ext cx="10244667" cy="5207000"/>
    <xdr:pic>
      <xdr:nvPicPr>
        <xdr:cNvPr id="2" name="Imagen 1">
          <a:extLst>
            <a:ext uri="{FF2B5EF4-FFF2-40B4-BE49-F238E27FC236}">
              <a16:creationId xmlns:a16="http://schemas.microsoft.com/office/drawing/2014/main" id="{6DD6C7FC-BAC5-4E74-BA32-19835AD2D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0212917"/>
          <a:ext cx="10244667" cy="520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CONCURSOS%20DE%20MERITOS\Licitaciones\LOTERIA%20DE%20BOGOTA\CONTRATACION%20DIRECTA%202007\CALIFICACION\CALIFICACION%20FINAL%20LOTE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DOCUMENTOS%20TECNICO%20-%20COMERCIAL\CONTRATACION%20ASEGURADORAS\ENTIDADES%20ESTATALES\METROVIVIENDA\PROCESO%20SEGUROS%202010\CUADRO%20RESUMEN%20-%202010%20METROVIVIENDA%20Q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IDICA"/>
      <sheetName val="FINANCIERA"/>
      <sheetName val="1 PARTICIPANTES"/>
      <sheetName val="2 CRITERIOS"/>
      <sheetName val="3 TRDM AMP OB"/>
      <sheetName val="4 TRDM AMP AD"/>
      <sheetName val="5 TRDM CLA OB"/>
      <sheetName val="6 TRDM CLA AD"/>
      <sheetName val="7 TRDM VLR1"/>
      <sheetName val="8 AU AMP OB"/>
      <sheetName val="9 AU AMP AD"/>
      <sheetName val="10 AU CLA OB"/>
      <sheetName val="11 AU CLA AD"/>
      <sheetName val="12 AU VLR"/>
      <sheetName val="13 SO AMP OB"/>
      <sheetName val="14 SO VLR"/>
      <sheetName val="15 TV AMP OB"/>
      <sheetName val="16 TV CLA OB"/>
      <sheetName val="17 TV CLA AD"/>
      <sheetName val="18 TV VLR"/>
      <sheetName val="19 MN AMP OB"/>
      <sheetName val="20 MN CLA OB"/>
      <sheetName val="21 MN CLA AD"/>
      <sheetName val="22 MN VLR"/>
      <sheetName val="23 RCE AMP OB"/>
      <sheetName val="24 RCE AMP AD"/>
      <sheetName val="25 RCE CLA OB"/>
      <sheetName val="26 RCE CLA AD"/>
      <sheetName val="27 RCE VLR"/>
      <sheetName val="28 RCSP AMP OB"/>
      <sheetName val="29 RCSP AMP AD"/>
      <sheetName val="30 RCSP CLA OB"/>
      <sheetName val="31 RCSP CLA AD"/>
      <sheetName val="32 RCSP VLR"/>
      <sheetName val="33 VGD AMP OB"/>
      <sheetName val="34 VGD AMP AD"/>
      <sheetName val="35 VGD CLA OB"/>
      <sheetName val="37 VGD VLR"/>
      <sheetName val="38 IND AMP OB"/>
      <sheetName val="39 IND AMP AD"/>
      <sheetName val="40 IND CLA OB"/>
      <sheetName val="41 IND CLA AD"/>
      <sheetName val="41 IND VLR"/>
      <sheetName val="42  VGE  AMP OB"/>
      <sheetName val="43 VGE AMP AD"/>
      <sheetName val="44  VGE CLA OB"/>
      <sheetName val="46 VGE VLR"/>
      <sheetName val="47 SIN"/>
      <sheetName val="48 RESUMEN GENERAL"/>
      <sheetName val="49 MAYORES PUNTAJES"/>
      <sheetName val="1_PARTICIPANTES"/>
      <sheetName val="2_CRITERIOS"/>
      <sheetName val="3_TRDM_AMP_OB"/>
      <sheetName val="4_TRDM_AMP_AD"/>
      <sheetName val="5_TRDM_CLA_OB"/>
      <sheetName val="6_TRDM_CLA_AD"/>
      <sheetName val="7_TRDM_VLR1"/>
      <sheetName val="8_AU_AMP_OB"/>
      <sheetName val="9_AU_AMP_AD"/>
      <sheetName val="10_AU_CLA_OB"/>
      <sheetName val="11_AU_CLA_AD"/>
      <sheetName val="12_AU_VLR"/>
      <sheetName val="13_SO_AMP_OB"/>
      <sheetName val="14_SO_VLR"/>
      <sheetName val="15_TV_AMP_OB"/>
      <sheetName val="16_TV_CLA_OB"/>
      <sheetName val="17_TV_CLA_AD"/>
      <sheetName val="18_TV_VLR"/>
      <sheetName val="19_MN_AMP_OB"/>
      <sheetName val="20_MN_CLA_OB"/>
      <sheetName val="21_MN_CLA_AD"/>
      <sheetName val="22_MN_VLR"/>
      <sheetName val="23_RCE_AMP_OB"/>
      <sheetName val="24_RCE_AMP_AD"/>
      <sheetName val="25_RCE_CLA_OB"/>
      <sheetName val="26_RCE_CLA_AD"/>
      <sheetName val="27_RCE_VLR"/>
      <sheetName val="28_RCSP_AMP_OB"/>
      <sheetName val="29_RCSP_AMP_AD"/>
      <sheetName val="30_RCSP_CLA_OB"/>
      <sheetName val="31_RCSP_CLA_AD"/>
      <sheetName val="32_RCSP_VLR"/>
      <sheetName val="33_VGD_AMP_OB"/>
      <sheetName val="34_VGD_AMP_AD"/>
      <sheetName val="35_VGD_CLA_OB"/>
      <sheetName val="37_VGD_VLR"/>
      <sheetName val="38_IND_AMP_OB"/>
      <sheetName val="39_IND_AMP_AD"/>
      <sheetName val="40_IND_CLA_OB"/>
      <sheetName val="41_IND_CLA_AD"/>
      <sheetName val="41_IND_VLR"/>
      <sheetName val="42__VGE__AMP_OB"/>
      <sheetName val="43_VGE_AMP_AD"/>
      <sheetName val="44__VGE_CLA_OB"/>
      <sheetName val="46_VGE_VLR"/>
      <sheetName val="47_SIN"/>
      <sheetName val="48_RESUMEN_GENERAL"/>
      <sheetName val="49_MAYORES_PUNTAJ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perado_Hoja1"/>
      <sheetName val="CUADRO PRESENTACION"/>
      <sheetName val="RIESGOS"/>
      <sheetName val="COBERTURAS"/>
      <sheetName val="CUADRO RESUMEN"/>
      <sheetName val="Info"/>
      <sheetName val="P Y G FINANCIERO"/>
      <sheetName val="Rea"/>
      <sheetName val="P&amp;G"/>
      <sheetName val="% Pérdida"/>
      <sheetName val="CUADRO_PRESENTACION"/>
      <sheetName val="CUADRO_RESUMEN"/>
      <sheetName val="P_Y_G_FINANCIERO"/>
      <sheetName val="%_Pérdida"/>
    </sheetNames>
    <sheetDataSet>
      <sheetData sheetId="0"/>
      <sheetData sheetId="1" refreshError="1"/>
      <sheetData sheetId="2"/>
      <sheetData sheetId="3"/>
      <sheetData sheetId="4" refreshError="1">
        <row r="21">
          <cell r="L21" t="str">
            <v>-  TERREMOTO, TEMBLOR, ERUPCIÓN VOLCANICA:  SIN DEDUCIBLE</v>
          </cell>
        </row>
        <row r="22">
          <cell r="L22" t="str">
            <v>-  AMCCoPH AMIT, TERRORISMO  Y SABOTAJE: SIN DEDUCIBLE</v>
          </cell>
        </row>
        <row r="23">
          <cell r="L23" t="str">
            <v>-  HURTO CALIFICADO Y HURTO SIMPLE PARA CUALQUIER BIENES DIFERENTES A EQUIPOS ELECTRICOS Y ELECTRONICOS Y MAQUINARIA: SIN DEDUCIBLE</v>
          </cell>
        </row>
        <row r="24">
          <cell r="L24" t="str">
            <v>-  DEMAS EVENTOS PARA CUALQUIER BIENES DIFERENTES A EQUIPOS ELECTRICOS Y ELECTRONICOS Y MAQUINARIA: SIN DEDUCIBLE</v>
          </cell>
        </row>
        <row r="25">
          <cell r="L25" t="str">
            <v>-  HURTO CALIFICADO Y HURTO SIMPLE DE EQUIPOS ELECTRICOS Y ELECTRONICOS (EXCEPTO CELULARES, AVANTELES, BEEPERS, RADIOTELÉFONOS Y DEMÁS EQUIPOS PORTATILES DE COMUNICACIÓN, CUALQUIER TECNOLOGIA): SIN DEDUCIBLE</v>
          </cell>
        </row>
      </sheetData>
      <sheetData sheetId="5"/>
      <sheetData sheetId="6" refreshError="1"/>
      <sheetData sheetId="7"/>
      <sheetData sheetId="8"/>
      <sheetData sheetId="9" refreshError="1"/>
      <sheetData sheetId="10"/>
      <sheetData sheetId="11">
        <row r="21">
          <cell r="L21" t="str">
            <v>-  TERREMOTO, TEMBLOR, ERUPCIÓN VOLCANICA:  SIN DEDUCIBLE</v>
          </cell>
        </row>
        <row r="22">
          <cell r="L22" t="str">
            <v>-  AMCCoPH AMIT, TERRORISMO  Y SABOTAJE: SIN DEDUCIBLE</v>
          </cell>
        </row>
        <row r="23">
          <cell r="L23" t="str">
            <v>-  HURTO CALIFICADO Y HURTO SIMPLE PARA CUALQUIER BIENES DIFERENTES A EQUIPOS ELECTRICOS Y ELECTRONICOS Y MAQUINARIA: SIN DEDUCIBLE</v>
          </cell>
        </row>
        <row r="24">
          <cell r="L24" t="str">
            <v>-  DEMAS EVENTOS PARA CUALQUIER BIENES DIFERENTES A EQUIPOS ELECTRICOS Y ELECTRONICOS Y MAQUINARIA: SIN DEDUCIBLE</v>
          </cell>
        </row>
        <row r="25">
          <cell r="L25" t="str">
            <v>-  HURTO CALIFICADO Y HURTO SIMPLE DE EQUIPOS ELECTRICOS Y ELECTRONICOS (EXCEPTO CELULARES, AVANTELES, BEEPERS, RADIOTELÉFONOS Y DEMÁS EQUIPOS PORTATILES DE COMUNICACIÓN, CUALQUIER TECNOLOGIA): SIN DEDUCIBLE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A75DF-C79C-4594-8FC8-B611E188FED1}">
  <dimension ref="A1:E44"/>
  <sheetViews>
    <sheetView showGridLines="0" zoomScale="110" zoomScaleNormal="110" workbookViewId="0">
      <selection activeCell="I40" sqref="I40"/>
    </sheetView>
  </sheetViews>
  <sheetFormatPr baseColWidth="10" defaultRowHeight="12.75" x14ac:dyDescent="0.2"/>
  <cols>
    <col min="1" max="1" width="64.7109375" style="1" customWidth="1"/>
    <col min="2" max="2" width="18.140625" style="1" customWidth="1"/>
    <col min="3" max="3" width="18.5703125" style="1" customWidth="1"/>
    <col min="4" max="4" width="18.28515625" style="1" customWidth="1"/>
    <col min="5" max="5" width="17" style="1" customWidth="1"/>
    <col min="6" max="6" width="2.85546875" style="1" customWidth="1"/>
    <col min="7" max="7" width="2.140625" style="1" customWidth="1"/>
    <col min="8" max="16384" width="11.42578125" style="1"/>
  </cols>
  <sheetData>
    <row r="1" spans="1:5" ht="21.75" customHeight="1" x14ac:dyDescent="0.2">
      <c r="A1" s="79" t="s">
        <v>46</v>
      </c>
      <c r="B1" s="79"/>
      <c r="C1" s="79"/>
      <c r="D1" s="79"/>
      <c r="E1" s="79"/>
    </row>
    <row r="2" spans="1:5" ht="36.75" customHeight="1" x14ac:dyDescent="0.2">
      <c r="A2" s="80" t="s">
        <v>45</v>
      </c>
      <c r="B2" s="81"/>
      <c r="C2" s="81"/>
      <c r="D2" s="81"/>
      <c r="E2" s="81"/>
    </row>
    <row r="3" spans="1:5" x14ac:dyDescent="0.2">
      <c r="A3" s="82"/>
      <c r="B3" s="82"/>
      <c r="C3" s="37"/>
      <c r="D3" s="37"/>
    </row>
    <row r="4" spans="1:5" x14ac:dyDescent="0.2">
      <c r="A4" s="83" t="s">
        <v>44</v>
      </c>
      <c r="B4" s="83"/>
      <c r="C4" s="83"/>
      <c r="D4" s="83"/>
      <c r="E4" s="83"/>
    </row>
    <row r="5" spans="1:5" s="33" customFormat="1" ht="67.5" x14ac:dyDescent="0.2">
      <c r="A5" s="36" t="s">
        <v>43</v>
      </c>
      <c r="B5" s="36" t="s">
        <v>42</v>
      </c>
      <c r="C5" s="36" t="s">
        <v>41</v>
      </c>
      <c r="D5" s="35" t="s">
        <v>40</v>
      </c>
      <c r="E5" s="34" t="s">
        <v>39</v>
      </c>
    </row>
    <row r="6" spans="1:5" ht="33" x14ac:dyDescent="0.2">
      <c r="A6" s="30" t="s">
        <v>38</v>
      </c>
      <c r="B6" s="32">
        <v>5892665000</v>
      </c>
      <c r="C6" s="28">
        <f>B6*10%</f>
        <v>589266500</v>
      </c>
      <c r="D6" s="27">
        <f t="shared" ref="D6:D16" si="0">+B6+C6</f>
        <v>6481931500</v>
      </c>
      <c r="E6" s="26" t="s">
        <v>26</v>
      </c>
    </row>
    <row r="7" spans="1:5" ht="16.5" x14ac:dyDescent="0.2">
      <c r="A7" s="30" t="s">
        <v>37</v>
      </c>
      <c r="B7" s="32">
        <v>5307163667</v>
      </c>
      <c r="C7" s="28">
        <f>B7*10%</f>
        <v>530716366.70000005</v>
      </c>
      <c r="D7" s="27">
        <f t="shared" si="0"/>
        <v>5837880033.6999998</v>
      </c>
      <c r="E7" s="26" t="s">
        <v>26</v>
      </c>
    </row>
    <row r="8" spans="1:5" ht="16.5" x14ac:dyDescent="0.2">
      <c r="A8" s="30" t="s">
        <v>36</v>
      </c>
      <c r="B8" s="31">
        <v>705358026</v>
      </c>
      <c r="C8" s="28">
        <v>0</v>
      </c>
      <c r="D8" s="27">
        <f t="shared" si="0"/>
        <v>705358026</v>
      </c>
      <c r="E8" s="26" t="s">
        <v>28</v>
      </c>
    </row>
    <row r="9" spans="1:5" ht="16.5" x14ac:dyDescent="0.2">
      <c r="A9" s="30" t="s">
        <v>35</v>
      </c>
      <c r="B9" s="31">
        <v>24654076</v>
      </c>
      <c r="C9" s="28">
        <v>0</v>
      </c>
      <c r="D9" s="27">
        <f t="shared" si="0"/>
        <v>24654076</v>
      </c>
      <c r="E9" s="26" t="s">
        <v>28</v>
      </c>
    </row>
    <row r="10" spans="1:5" ht="16.5" hidden="1" x14ac:dyDescent="0.2">
      <c r="A10" s="30" t="s">
        <v>34</v>
      </c>
      <c r="B10" s="29"/>
      <c r="C10" s="28">
        <f>B10*10%</f>
        <v>0</v>
      </c>
      <c r="D10" s="27">
        <f t="shared" si="0"/>
        <v>0</v>
      </c>
      <c r="E10" s="26" t="s">
        <v>26</v>
      </c>
    </row>
    <row r="11" spans="1:5" ht="16.5" x14ac:dyDescent="0.2">
      <c r="A11" s="30" t="s">
        <v>33</v>
      </c>
      <c r="B11" s="31">
        <v>89753450</v>
      </c>
      <c r="C11" s="28">
        <v>0</v>
      </c>
      <c r="D11" s="27">
        <f t="shared" si="0"/>
        <v>89753450</v>
      </c>
      <c r="E11" s="26" t="s">
        <v>28</v>
      </c>
    </row>
    <row r="12" spans="1:5" ht="16.5" x14ac:dyDescent="0.2">
      <c r="A12" s="30" t="s">
        <v>32</v>
      </c>
      <c r="B12" s="31">
        <v>173527324</v>
      </c>
      <c r="C12" s="28">
        <f>B12*10%</f>
        <v>17352732.400000002</v>
      </c>
      <c r="D12" s="27">
        <f t="shared" si="0"/>
        <v>190880056.40000001</v>
      </c>
      <c r="E12" s="26" t="s">
        <v>26</v>
      </c>
    </row>
    <row r="13" spans="1:5" ht="16.5" x14ac:dyDescent="0.2">
      <c r="A13" s="30" t="s">
        <v>31</v>
      </c>
      <c r="B13" s="31">
        <v>128688000</v>
      </c>
      <c r="C13" s="28">
        <v>0</v>
      </c>
      <c r="D13" s="27">
        <f t="shared" si="0"/>
        <v>128688000</v>
      </c>
      <c r="E13" s="26" t="s">
        <v>28</v>
      </c>
    </row>
    <row r="14" spans="1:5" ht="33" x14ac:dyDescent="0.2">
      <c r="A14" s="30" t="s">
        <v>30</v>
      </c>
      <c r="B14" s="15">
        <v>14511627</v>
      </c>
      <c r="C14" s="28">
        <v>0</v>
      </c>
      <c r="D14" s="27">
        <f t="shared" si="0"/>
        <v>14511627</v>
      </c>
      <c r="E14" s="26" t="s">
        <v>28</v>
      </c>
    </row>
    <row r="15" spans="1:5" ht="33" x14ac:dyDescent="0.2">
      <c r="A15" s="30" t="s">
        <v>29</v>
      </c>
      <c r="B15" s="15">
        <v>20000000</v>
      </c>
      <c r="C15" s="28">
        <v>0</v>
      </c>
      <c r="D15" s="27">
        <f t="shared" si="0"/>
        <v>20000000</v>
      </c>
      <c r="E15" s="26" t="s">
        <v>28</v>
      </c>
    </row>
    <row r="16" spans="1:5" ht="33.75" thickBot="1" x14ac:dyDescent="0.25">
      <c r="A16" s="30" t="s">
        <v>27</v>
      </c>
      <c r="B16" s="29">
        <f>B6*25%</f>
        <v>1473166250</v>
      </c>
      <c r="C16" s="28">
        <f>B16*10%</f>
        <v>147316625</v>
      </c>
      <c r="D16" s="27">
        <f t="shared" si="0"/>
        <v>1620482875</v>
      </c>
      <c r="E16" s="26" t="s">
        <v>26</v>
      </c>
    </row>
    <row r="17" spans="1:5" ht="13.5" thickBot="1" x14ac:dyDescent="0.25">
      <c r="A17" s="25" t="s">
        <v>25</v>
      </c>
      <c r="B17" s="24">
        <f>SUM(B6:B16)</f>
        <v>13829487420</v>
      </c>
      <c r="C17" s="24">
        <f>SUM(C6:C16)</f>
        <v>1284652224.1000001</v>
      </c>
      <c r="D17" s="23">
        <f>SUM(D6:D16)</f>
        <v>15114139644.1</v>
      </c>
      <c r="E17" s="22"/>
    </row>
    <row r="18" spans="1:5" x14ac:dyDescent="0.2">
      <c r="E18" s="21"/>
    </row>
    <row r="19" spans="1:5" x14ac:dyDescent="0.2">
      <c r="D19" s="2"/>
    </row>
    <row r="20" spans="1:5" x14ac:dyDescent="0.2">
      <c r="A20" s="20" t="s">
        <v>24</v>
      </c>
      <c r="B20" s="19" t="s">
        <v>23</v>
      </c>
      <c r="C20" s="19" t="s">
        <v>22</v>
      </c>
      <c r="D20" s="8"/>
    </row>
    <row r="21" spans="1:5" x14ac:dyDescent="0.2">
      <c r="A21" s="18" t="s">
        <v>21</v>
      </c>
      <c r="B21" s="15">
        <v>3675165000</v>
      </c>
      <c r="C21" s="17">
        <f t="shared" ref="C21:C38" si="1">B21/$B$39</f>
        <v>0.328144751966499</v>
      </c>
      <c r="D21" s="8"/>
    </row>
    <row r="22" spans="1:5" x14ac:dyDescent="0.2">
      <c r="A22" s="18" t="s">
        <v>20</v>
      </c>
      <c r="B22" s="15">
        <v>1800050000</v>
      </c>
      <c r="C22" s="17">
        <f t="shared" si="1"/>
        <v>0.1607212086470394</v>
      </c>
      <c r="D22" s="8"/>
    </row>
    <row r="23" spans="1:5" x14ac:dyDescent="0.2">
      <c r="A23" s="18" t="s">
        <v>19</v>
      </c>
      <c r="B23" s="15">
        <v>27830000</v>
      </c>
      <c r="C23" s="17">
        <f t="shared" si="1"/>
        <v>2.4848594409305888E-3</v>
      </c>
      <c r="D23" s="8"/>
    </row>
    <row r="24" spans="1:5" x14ac:dyDescent="0.2">
      <c r="A24" s="18" t="s">
        <v>18</v>
      </c>
      <c r="B24" s="15">
        <v>27830000</v>
      </c>
      <c r="C24" s="17">
        <f t="shared" si="1"/>
        <v>2.4848594409305888E-3</v>
      </c>
      <c r="D24" s="8"/>
    </row>
    <row r="25" spans="1:5" x14ac:dyDescent="0.2">
      <c r="A25" s="18" t="s">
        <v>17</v>
      </c>
      <c r="B25" s="15">
        <v>27830000</v>
      </c>
      <c r="C25" s="17">
        <f t="shared" si="1"/>
        <v>2.4848594409305888E-3</v>
      </c>
      <c r="D25" s="8"/>
    </row>
    <row r="26" spans="1:5" x14ac:dyDescent="0.2">
      <c r="A26" s="18" t="s">
        <v>16</v>
      </c>
      <c r="B26" s="15">
        <v>27830000</v>
      </c>
      <c r="C26" s="17">
        <f t="shared" si="1"/>
        <v>2.4848594409305888E-3</v>
      </c>
      <c r="D26" s="8"/>
    </row>
    <row r="27" spans="1:5" x14ac:dyDescent="0.2">
      <c r="A27" s="18" t="s">
        <v>15</v>
      </c>
      <c r="B27" s="15">
        <v>27830000</v>
      </c>
      <c r="C27" s="17">
        <f t="shared" si="1"/>
        <v>2.4848594409305888E-3</v>
      </c>
      <c r="D27" s="8"/>
    </row>
    <row r="28" spans="1:5" x14ac:dyDescent="0.2">
      <c r="A28" s="18" t="s">
        <v>14</v>
      </c>
      <c r="B28" s="15">
        <v>27830000</v>
      </c>
      <c r="C28" s="17">
        <f t="shared" si="1"/>
        <v>2.4848594409305888E-3</v>
      </c>
      <c r="D28" s="8"/>
    </row>
    <row r="29" spans="1:5" x14ac:dyDescent="0.2">
      <c r="A29" s="18" t="s">
        <v>13</v>
      </c>
      <c r="B29" s="15">
        <v>27830000</v>
      </c>
      <c r="C29" s="17">
        <f t="shared" si="1"/>
        <v>2.4848594409305888E-3</v>
      </c>
      <c r="D29" s="8"/>
    </row>
    <row r="30" spans="1:5" x14ac:dyDescent="0.2">
      <c r="A30" s="18" t="s">
        <v>12</v>
      </c>
      <c r="B30" s="15">
        <v>27830000</v>
      </c>
      <c r="C30" s="17">
        <f t="shared" si="1"/>
        <v>2.4848594409305888E-3</v>
      </c>
      <c r="D30" s="8"/>
    </row>
    <row r="31" spans="1:5" x14ac:dyDescent="0.2">
      <c r="A31" s="18" t="s">
        <v>11</v>
      </c>
      <c r="B31" s="15">
        <v>27830000</v>
      </c>
      <c r="C31" s="17">
        <f t="shared" si="1"/>
        <v>2.4848594409305888E-3</v>
      </c>
      <c r="D31" s="8"/>
    </row>
    <row r="32" spans="1:5" x14ac:dyDescent="0.2">
      <c r="A32" s="18" t="s">
        <v>10</v>
      </c>
      <c r="B32" s="15">
        <v>27830000</v>
      </c>
      <c r="C32" s="17">
        <f t="shared" si="1"/>
        <v>2.4848594409305888E-3</v>
      </c>
      <c r="D32" s="8"/>
    </row>
    <row r="33" spans="1:5" x14ac:dyDescent="0.2">
      <c r="A33" s="18" t="s">
        <v>9</v>
      </c>
      <c r="B33" s="15">
        <v>27830000</v>
      </c>
      <c r="C33" s="17">
        <f t="shared" si="1"/>
        <v>2.4848594409305888E-3</v>
      </c>
      <c r="D33" s="8"/>
    </row>
    <row r="34" spans="1:5" x14ac:dyDescent="0.2">
      <c r="A34" s="18" t="s">
        <v>8</v>
      </c>
      <c r="B34" s="15">
        <v>27830000</v>
      </c>
      <c r="C34" s="17">
        <f t="shared" si="1"/>
        <v>2.4848594409305888E-3</v>
      </c>
      <c r="D34" s="8"/>
    </row>
    <row r="35" spans="1:5" x14ac:dyDescent="0.2">
      <c r="A35" s="18" t="s">
        <v>7</v>
      </c>
      <c r="B35" s="15">
        <v>27830000</v>
      </c>
      <c r="C35" s="17">
        <f t="shared" si="1"/>
        <v>2.4848594409305888E-3</v>
      </c>
      <c r="D35" s="8"/>
    </row>
    <row r="36" spans="1:5" x14ac:dyDescent="0.2">
      <c r="A36" s="18" t="s">
        <v>6</v>
      </c>
      <c r="B36" s="15">
        <v>27830000</v>
      </c>
      <c r="C36" s="17">
        <f t="shared" si="1"/>
        <v>2.4848594409305888E-3</v>
      </c>
      <c r="D36" s="8"/>
    </row>
    <row r="37" spans="1:5" x14ac:dyDescent="0.2">
      <c r="A37" s="18" t="s">
        <v>5</v>
      </c>
      <c r="B37" s="15">
        <v>27830000</v>
      </c>
      <c r="C37" s="17">
        <f t="shared" si="1"/>
        <v>2.4848594409305888E-3</v>
      </c>
      <c r="D37" s="8"/>
    </row>
    <row r="38" spans="1:5" ht="25.5" x14ac:dyDescent="0.2">
      <c r="A38" s="16" t="s">
        <v>4</v>
      </c>
      <c r="B38" s="15">
        <v>5307163667</v>
      </c>
      <c r="C38" s="14">
        <f t="shared" si="1"/>
        <v>0.47386114777250282</v>
      </c>
      <c r="D38" s="8"/>
    </row>
    <row r="39" spans="1:5" x14ac:dyDescent="0.2">
      <c r="A39" s="13" t="s">
        <v>3</v>
      </c>
      <c r="B39" s="12">
        <f>SUM(B21:B38)</f>
        <v>11199828667</v>
      </c>
      <c r="C39" s="11">
        <f>SUM(C21:C38)</f>
        <v>0.99999999999999978</v>
      </c>
      <c r="D39" s="8"/>
    </row>
    <row r="40" spans="1:5" x14ac:dyDescent="0.2">
      <c r="A40" s="10"/>
      <c r="B40" s="9"/>
      <c r="C40" s="8"/>
      <c r="D40" s="8"/>
    </row>
    <row r="41" spans="1:5" x14ac:dyDescent="0.2">
      <c r="A41" s="7" t="s">
        <v>2</v>
      </c>
      <c r="B41" s="6"/>
      <c r="C41" s="3"/>
      <c r="D41" s="3"/>
    </row>
    <row r="42" spans="1:5" ht="29.25" customHeight="1" x14ac:dyDescent="0.2">
      <c r="A42" s="5" t="s">
        <v>1</v>
      </c>
      <c r="B42" s="4">
        <v>1</v>
      </c>
      <c r="C42" s="3"/>
      <c r="D42" s="3"/>
    </row>
    <row r="43" spans="1:5" x14ac:dyDescent="0.2">
      <c r="B43" s="2"/>
      <c r="C43" s="2"/>
      <c r="D43" s="2"/>
    </row>
    <row r="44" spans="1:5" ht="39" customHeight="1" x14ac:dyDescent="0.2">
      <c r="A44" s="84" t="s">
        <v>0</v>
      </c>
      <c r="B44" s="84"/>
      <c r="C44" s="84"/>
      <c r="D44" s="84"/>
      <c r="E44" s="84"/>
    </row>
  </sheetData>
  <mergeCells count="5">
    <mergeCell ref="A1:E1"/>
    <mergeCell ref="A2:E2"/>
    <mergeCell ref="A3:B3"/>
    <mergeCell ref="A4:E4"/>
    <mergeCell ref="A44:E44"/>
  </mergeCells>
  <printOptions horizontalCentered="1" verticalCentered="1"/>
  <pageMargins left="0" right="0" top="0.74803149606299213" bottom="0.74803149606299213" header="0.31496062992125984" footer="0.31496062992125984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ADDF1-F712-4724-AE85-57B06581F45E}">
  <dimension ref="A1:M5"/>
  <sheetViews>
    <sheetView workbookViewId="0">
      <selection activeCell="A2" sqref="A2:J2"/>
    </sheetView>
  </sheetViews>
  <sheetFormatPr baseColWidth="10" defaultRowHeight="12.75" x14ac:dyDescent="0.2"/>
  <cols>
    <col min="1" max="1" width="5.140625" customWidth="1"/>
    <col min="2" max="2" width="9" customWidth="1"/>
    <col min="3" max="3" width="19.42578125" customWidth="1"/>
    <col min="4" max="4" width="20.28515625" bestFit="1" customWidth="1"/>
    <col min="5" max="5" width="20.28515625" customWidth="1"/>
    <col min="6" max="6" width="8.85546875" bestFit="1" customWidth="1"/>
    <col min="7" max="7" width="14" customWidth="1"/>
    <col min="8" max="8" width="11.28515625" bestFit="1" customWidth="1"/>
    <col min="10" max="10" width="13.7109375" customWidth="1"/>
    <col min="11" max="11" width="22.7109375" customWidth="1"/>
    <col min="13" max="13" width="19.7109375" customWidth="1"/>
  </cols>
  <sheetData>
    <row r="1" spans="1:13" ht="17.25" x14ac:dyDescent="0.2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</row>
    <row r="2" spans="1:13" x14ac:dyDescent="0.2">
      <c r="A2" s="86" t="s">
        <v>67</v>
      </c>
      <c r="B2" s="87"/>
      <c r="C2" s="87"/>
      <c r="D2" s="87"/>
      <c r="E2" s="87"/>
      <c r="F2" s="87"/>
      <c r="G2" s="87"/>
      <c r="H2" s="87"/>
      <c r="I2" s="87"/>
      <c r="J2" s="87"/>
    </row>
    <row r="3" spans="1:13" ht="15" x14ac:dyDescent="0.25">
      <c r="A3" s="49"/>
      <c r="B3" s="48"/>
      <c r="C3" s="48"/>
      <c r="D3" s="48"/>
      <c r="E3" s="48"/>
      <c r="F3" s="48"/>
      <c r="G3" s="48"/>
      <c r="H3" s="48"/>
      <c r="I3" s="48"/>
      <c r="J3" s="48"/>
    </row>
    <row r="4" spans="1:13" ht="30" x14ac:dyDescent="0.2">
      <c r="A4" s="46" t="s">
        <v>66</v>
      </c>
      <c r="B4" s="46" t="s">
        <v>65</v>
      </c>
      <c r="C4" s="46" t="s">
        <v>64</v>
      </c>
      <c r="D4" s="46" t="s">
        <v>63</v>
      </c>
      <c r="E4" s="46" t="s">
        <v>62</v>
      </c>
      <c r="F4" s="46" t="s">
        <v>61</v>
      </c>
      <c r="G4" s="46" t="s">
        <v>60</v>
      </c>
      <c r="H4" s="46" t="s">
        <v>59</v>
      </c>
      <c r="I4" s="47" t="s">
        <v>58</v>
      </c>
      <c r="J4" s="46" t="s">
        <v>57</v>
      </c>
      <c r="K4" s="45" t="s">
        <v>56</v>
      </c>
      <c r="L4" s="44" t="s">
        <v>55</v>
      </c>
      <c r="M4" s="44" t="s">
        <v>54</v>
      </c>
    </row>
    <row r="5" spans="1:13" ht="25.5" x14ac:dyDescent="0.2">
      <c r="A5" s="42">
        <v>1</v>
      </c>
      <c r="B5" s="43" t="s">
        <v>53</v>
      </c>
      <c r="C5" s="41" t="s">
        <v>52</v>
      </c>
      <c r="D5" s="41" t="s">
        <v>51</v>
      </c>
      <c r="E5" s="41" t="s">
        <v>50</v>
      </c>
      <c r="F5" s="42">
        <v>2013</v>
      </c>
      <c r="G5" s="41" t="s">
        <v>49</v>
      </c>
      <c r="H5" s="41">
        <v>1601247</v>
      </c>
      <c r="I5" s="41">
        <v>1796</v>
      </c>
      <c r="J5" s="40">
        <v>30900000</v>
      </c>
      <c r="K5" s="39" t="s">
        <v>48</v>
      </c>
      <c r="L5" s="38">
        <v>521</v>
      </c>
      <c r="M5" s="38" t="s">
        <v>47</v>
      </c>
    </row>
  </sheetData>
  <mergeCells count="2">
    <mergeCell ref="A1:J1"/>
    <mergeCell ref="A2:J2"/>
  </mergeCells>
  <pageMargins left="0.7" right="0.7" top="0.75" bottom="0.75" header="0.3" footer="0.3"/>
  <pageSetup paperSize="1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CDF2-60CA-49ED-8D2B-21231E73DC14}">
  <dimension ref="A1:I23"/>
  <sheetViews>
    <sheetView showGridLines="0" topLeftCell="A4" zoomScale="90" zoomScaleNormal="90" workbookViewId="0">
      <selection activeCell="C20" sqref="C20:G22"/>
    </sheetView>
  </sheetViews>
  <sheetFormatPr baseColWidth="10" defaultRowHeight="16.5" x14ac:dyDescent="0.3"/>
  <cols>
    <col min="1" max="1" width="11.42578125" style="50"/>
    <col min="2" max="2" width="4.140625" style="50" bestFit="1" customWidth="1"/>
    <col min="3" max="3" width="108.140625" style="50" customWidth="1"/>
    <col min="4" max="4" width="22.85546875" style="50" customWidth="1"/>
    <col min="5" max="16384" width="11.42578125" style="50"/>
  </cols>
  <sheetData>
    <row r="1" spans="1:9" s="51" customFormat="1" ht="23.25" customHeight="1" x14ac:dyDescent="0.3">
      <c r="A1" s="54"/>
      <c r="B1" s="88" t="s">
        <v>46</v>
      </c>
      <c r="C1" s="88"/>
      <c r="D1" s="88"/>
      <c r="E1" s="54"/>
      <c r="F1" s="54"/>
      <c r="G1" s="54"/>
      <c r="H1" s="54"/>
      <c r="I1" s="54"/>
    </row>
    <row r="2" spans="1:9" s="51" customFormat="1" x14ac:dyDescent="0.3">
      <c r="A2" s="54"/>
      <c r="B2" s="89" t="s">
        <v>80</v>
      </c>
      <c r="C2" s="89"/>
      <c r="D2" s="89"/>
      <c r="E2" s="54"/>
      <c r="F2" s="54"/>
      <c r="G2" s="54"/>
      <c r="H2" s="54"/>
      <c r="I2" s="54"/>
    </row>
    <row r="3" spans="1:9" s="51" customFormat="1" x14ac:dyDescent="0.3">
      <c r="A3" s="54"/>
      <c r="B3" s="55"/>
      <c r="C3" s="55"/>
      <c r="D3" s="55"/>
      <c r="E3" s="54"/>
      <c r="F3" s="54"/>
      <c r="G3" s="54"/>
      <c r="H3" s="54"/>
      <c r="I3" s="54"/>
    </row>
    <row r="4" spans="1:9" s="51" customFormat="1" x14ac:dyDescent="0.3">
      <c r="A4" s="54"/>
      <c r="B4" s="90" t="s">
        <v>79</v>
      </c>
      <c r="C4" s="90"/>
      <c r="D4" s="90"/>
      <c r="E4" s="54"/>
      <c r="F4" s="54"/>
      <c r="G4" s="54"/>
      <c r="H4" s="54"/>
      <c r="I4" s="54"/>
    </row>
    <row r="5" spans="1:9" ht="30" x14ac:dyDescent="0.3">
      <c r="A5" s="56"/>
      <c r="B5" s="57" t="s">
        <v>66</v>
      </c>
      <c r="C5" s="57" t="s">
        <v>78</v>
      </c>
      <c r="D5" s="57" t="s">
        <v>77</v>
      </c>
      <c r="E5" s="56"/>
      <c r="F5" s="56"/>
      <c r="G5" s="56"/>
      <c r="H5" s="56"/>
      <c r="I5" s="56"/>
    </row>
    <row r="6" spans="1:9" x14ac:dyDescent="0.3">
      <c r="A6" s="56"/>
      <c r="B6" s="58">
        <v>1</v>
      </c>
      <c r="C6" s="59" t="s">
        <v>76</v>
      </c>
      <c r="D6" s="60">
        <v>1</v>
      </c>
      <c r="E6" s="56"/>
      <c r="F6" s="56"/>
      <c r="G6" s="56"/>
      <c r="H6" s="56"/>
      <c r="I6" s="56"/>
    </row>
    <row r="7" spans="1:9" x14ac:dyDescent="0.3">
      <c r="A7" s="56"/>
      <c r="B7" s="58">
        <v>2</v>
      </c>
      <c r="C7" s="61" t="s">
        <v>75</v>
      </c>
      <c r="D7" s="58">
        <v>1</v>
      </c>
      <c r="E7" s="56"/>
      <c r="F7" s="56"/>
      <c r="G7" s="56"/>
      <c r="H7" s="56"/>
      <c r="I7" s="56"/>
    </row>
    <row r="8" spans="1:9" x14ac:dyDescent="0.3">
      <c r="A8" s="56"/>
      <c r="B8" s="58">
        <v>3</v>
      </c>
      <c r="C8" s="59" t="s">
        <v>74</v>
      </c>
      <c r="D8" s="60">
        <v>1</v>
      </c>
      <c r="E8" s="56"/>
      <c r="F8" s="56"/>
      <c r="G8" s="56"/>
      <c r="H8" s="56"/>
      <c r="I8" s="56"/>
    </row>
    <row r="9" spans="1:9" x14ac:dyDescent="0.3">
      <c r="A9" s="56"/>
      <c r="B9" s="58">
        <v>4</v>
      </c>
      <c r="C9" s="59" t="s">
        <v>73</v>
      </c>
      <c r="D9" s="60">
        <v>1</v>
      </c>
      <c r="E9" s="56"/>
      <c r="F9" s="56"/>
      <c r="G9" s="56"/>
      <c r="H9" s="56"/>
      <c r="I9" s="56"/>
    </row>
    <row r="10" spans="1:9" x14ac:dyDescent="0.3">
      <c r="A10" s="56"/>
      <c r="B10" s="58">
        <v>5</v>
      </c>
      <c r="C10" s="59" t="s">
        <v>72</v>
      </c>
      <c r="D10" s="60">
        <v>1</v>
      </c>
      <c r="E10" s="56"/>
      <c r="F10" s="56"/>
      <c r="G10" s="56"/>
      <c r="H10" s="56"/>
      <c r="I10" s="56"/>
    </row>
    <row r="11" spans="1:9" ht="28.5" x14ac:dyDescent="0.3">
      <c r="A11" s="56"/>
      <c r="B11" s="58">
        <v>6</v>
      </c>
      <c r="C11" s="59" t="s">
        <v>71</v>
      </c>
      <c r="D11" s="60">
        <v>1</v>
      </c>
      <c r="E11" s="56"/>
      <c r="F11" s="56"/>
      <c r="G11" s="56"/>
      <c r="H11" s="56"/>
      <c r="I11" s="56"/>
    </row>
    <row r="12" spans="1:9" ht="28.5" x14ac:dyDescent="0.3">
      <c r="A12" s="56"/>
      <c r="B12" s="58">
        <v>7</v>
      </c>
      <c r="C12" s="59" t="s">
        <v>70</v>
      </c>
      <c r="D12" s="60">
        <v>1</v>
      </c>
      <c r="E12" s="56"/>
      <c r="F12" s="56"/>
      <c r="G12" s="56"/>
      <c r="H12" s="56"/>
      <c r="I12" s="56"/>
    </row>
    <row r="13" spans="1:9" x14ac:dyDescent="0.3">
      <c r="A13" s="56"/>
      <c r="B13" s="58">
        <v>8</v>
      </c>
      <c r="C13" s="59" t="s">
        <v>69</v>
      </c>
      <c r="D13" s="60">
        <v>1</v>
      </c>
      <c r="E13" s="56"/>
      <c r="F13" s="56"/>
      <c r="G13" s="56"/>
      <c r="H13" s="56"/>
      <c r="I13" s="56"/>
    </row>
    <row r="14" spans="1:9" x14ac:dyDescent="0.3">
      <c r="A14" s="56"/>
      <c r="B14" s="58">
        <v>9</v>
      </c>
      <c r="C14" s="59" t="s">
        <v>69</v>
      </c>
      <c r="D14" s="60">
        <v>1</v>
      </c>
      <c r="E14" s="56"/>
      <c r="F14" s="56"/>
      <c r="G14" s="56"/>
      <c r="H14" s="56"/>
      <c r="I14" s="56"/>
    </row>
    <row r="15" spans="1:9" ht="28.5" x14ac:dyDescent="0.3">
      <c r="A15" s="56"/>
      <c r="B15" s="58">
        <v>10</v>
      </c>
      <c r="C15" s="59" t="s">
        <v>68</v>
      </c>
      <c r="D15" s="60">
        <v>1</v>
      </c>
      <c r="E15" s="56"/>
      <c r="F15" s="56"/>
      <c r="G15" s="56"/>
      <c r="H15" s="56"/>
      <c r="I15" s="56"/>
    </row>
    <row r="16" spans="1:9" x14ac:dyDescent="0.3">
      <c r="A16" s="56"/>
      <c r="B16" s="56"/>
      <c r="C16" s="62" t="s">
        <v>3</v>
      </c>
      <c r="D16" s="62">
        <v>10</v>
      </c>
      <c r="E16" s="56"/>
      <c r="F16" s="56"/>
      <c r="G16" s="56"/>
      <c r="H16" s="56"/>
      <c r="I16" s="56"/>
    </row>
    <row r="17" spans="1:9" x14ac:dyDescent="0.3">
      <c r="A17" s="56"/>
      <c r="B17" s="56"/>
      <c r="C17" s="56"/>
      <c r="D17" s="56"/>
      <c r="E17" s="56"/>
      <c r="F17" s="56"/>
      <c r="G17" s="56"/>
      <c r="H17" s="56"/>
      <c r="I17" s="56"/>
    </row>
    <row r="18" spans="1:9" x14ac:dyDescent="0.3">
      <c r="A18" s="56"/>
      <c r="B18" s="56"/>
      <c r="C18" s="56"/>
      <c r="D18" s="56"/>
      <c r="E18" s="56"/>
      <c r="F18" s="56"/>
      <c r="G18" s="56"/>
      <c r="H18" s="56"/>
      <c r="I18" s="56"/>
    </row>
    <row r="19" spans="1:9" x14ac:dyDescent="0.3">
      <c r="A19" s="56"/>
      <c r="B19" s="56"/>
      <c r="C19" s="56"/>
      <c r="D19" s="56"/>
      <c r="E19" s="56"/>
      <c r="F19" s="56"/>
      <c r="G19" s="56"/>
      <c r="H19" s="56"/>
      <c r="I19" s="56"/>
    </row>
    <row r="20" spans="1:9" x14ac:dyDescent="0.3">
      <c r="A20" s="56"/>
      <c r="B20" s="56"/>
      <c r="C20" s="63" t="s">
        <v>113</v>
      </c>
      <c r="D20" s="56"/>
      <c r="E20" s="56"/>
      <c r="F20" s="56"/>
      <c r="G20" s="56"/>
      <c r="H20" s="56"/>
      <c r="I20" s="56"/>
    </row>
    <row r="21" spans="1:9" x14ac:dyDescent="0.3">
      <c r="A21" s="56"/>
      <c r="B21" s="56"/>
      <c r="C21" s="63" t="s">
        <v>112</v>
      </c>
      <c r="D21" s="56"/>
      <c r="E21" s="56"/>
      <c r="F21" s="56"/>
      <c r="G21" s="56"/>
      <c r="H21" s="56"/>
      <c r="I21" s="56"/>
    </row>
    <row r="22" spans="1:9" x14ac:dyDescent="0.3">
      <c r="A22" s="56"/>
      <c r="B22" s="56"/>
      <c r="C22" s="63" t="s">
        <v>114</v>
      </c>
      <c r="D22" s="63"/>
      <c r="E22" s="63"/>
      <c r="F22" s="56"/>
      <c r="G22" s="56"/>
      <c r="H22" s="56"/>
      <c r="I22" s="56"/>
    </row>
    <row r="23" spans="1:9" x14ac:dyDescent="0.3">
      <c r="A23" s="56"/>
      <c r="B23" s="56"/>
      <c r="C23" s="56"/>
      <c r="D23" s="56"/>
      <c r="E23" s="56"/>
      <c r="F23" s="56"/>
      <c r="G23" s="56"/>
      <c r="H23" s="56"/>
      <c r="I23" s="56"/>
    </row>
  </sheetData>
  <mergeCells count="3">
    <mergeCell ref="B1:D1"/>
    <mergeCell ref="B2:D2"/>
    <mergeCell ref="B4:D4"/>
  </mergeCells>
  <pageMargins left="0.7" right="0.7" top="0.75" bottom="0.75" header="0.3" footer="0.3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AFF86-F00B-45E2-89E0-F9C8AB26AF38}">
  <dimension ref="A1:H62"/>
  <sheetViews>
    <sheetView showGridLines="0" tabSelected="1" topLeftCell="A10" zoomScale="90" zoomScaleNormal="90" workbookViewId="0">
      <selection activeCell="C31" sqref="C31"/>
    </sheetView>
  </sheetViews>
  <sheetFormatPr baseColWidth="10" defaultRowHeight="16.5" x14ac:dyDescent="0.3"/>
  <cols>
    <col min="1" max="1" width="4.140625" style="50" bestFit="1" customWidth="1"/>
    <col min="2" max="2" width="74" style="50" customWidth="1"/>
    <col min="3" max="3" width="19.7109375" style="50" customWidth="1"/>
    <col min="4" max="4" width="11.42578125" style="50"/>
    <col min="5" max="5" width="13.85546875" style="50" customWidth="1"/>
    <col min="6" max="16384" width="11.42578125" style="50"/>
  </cols>
  <sheetData>
    <row r="1" spans="1:7" s="51" customFormat="1" ht="23.25" customHeight="1" x14ac:dyDescent="0.3">
      <c r="A1" s="91" t="s">
        <v>46</v>
      </c>
      <c r="B1" s="91"/>
      <c r="C1" s="91"/>
    </row>
    <row r="2" spans="1:7" s="51" customFormat="1" x14ac:dyDescent="0.3">
      <c r="A2" s="92" t="s">
        <v>111</v>
      </c>
      <c r="B2" s="92"/>
      <c r="C2" s="92"/>
    </row>
    <row r="3" spans="1:7" s="51" customFormat="1" x14ac:dyDescent="0.3">
      <c r="A3" s="52"/>
      <c r="B3" s="52"/>
      <c r="C3" s="52"/>
    </row>
    <row r="4" spans="1:7" s="51" customFormat="1" x14ac:dyDescent="0.3">
      <c r="A4" s="90" t="s">
        <v>110</v>
      </c>
      <c r="B4" s="90"/>
      <c r="C4" s="90"/>
      <c r="D4" s="54"/>
      <c r="E4" s="54"/>
      <c r="F4" s="54"/>
    </row>
    <row r="5" spans="1:7" ht="30" x14ac:dyDescent="0.3">
      <c r="A5" s="57" t="s">
        <v>66</v>
      </c>
      <c r="B5" s="57" t="s">
        <v>78</v>
      </c>
      <c r="C5" s="57" t="s">
        <v>77</v>
      </c>
      <c r="D5" s="56"/>
      <c r="E5" s="56"/>
      <c r="F5" s="56"/>
    </row>
    <row r="6" spans="1:7" x14ac:dyDescent="0.3">
      <c r="A6" s="58">
        <v>1</v>
      </c>
      <c r="B6" s="64" t="s">
        <v>109</v>
      </c>
      <c r="C6" s="60">
        <v>1</v>
      </c>
      <c r="D6" s="56"/>
      <c r="E6" s="56"/>
      <c r="F6" s="56"/>
    </row>
    <row r="7" spans="1:7" x14ac:dyDescent="0.3">
      <c r="A7" s="58">
        <v>2</v>
      </c>
      <c r="B7" s="65" t="s">
        <v>97</v>
      </c>
      <c r="C7" s="60">
        <v>1</v>
      </c>
      <c r="D7" s="56"/>
      <c r="E7" s="56"/>
      <c r="F7" s="56"/>
    </row>
    <row r="8" spans="1:7" x14ac:dyDescent="0.3">
      <c r="A8" s="58">
        <v>3</v>
      </c>
      <c r="B8" s="64" t="s">
        <v>108</v>
      </c>
      <c r="C8" s="60">
        <v>1</v>
      </c>
      <c r="D8" s="56"/>
      <c r="E8" s="56"/>
      <c r="F8" s="56"/>
    </row>
    <row r="9" spans="1:7" x14ac:dyDescent="0.3">
      <c r="A9" s="58">
        <v>4</v>
      </c>
      <c r="B9" s="64" t="s">
        <v>107</v>
      </c>
      <c r="C9" s="60">
        <v>1</v>
      </c>
      <c r="D9" s="56"/>
      <c r="E9" s="56"/>
      <c r="F9" s="56"/>
    </row>
    <row r="10" spans="1:7" x14ac:dyDescent="0.3">
      <c r="A10" s="58">
        <v>5</v>
      </c>
      <c r="B10" s="64" t="s">
        <v>106</v>
      </c>
      <c r="C10" s="60">
        <v>1</v>
      </c>
      <c r="D10" s="56"/>
      <c r="E10" s="56"/>
      <c r="F10" s="56"/>
    </row>
    <row r="11" spans="1:7" x14ac:dyDescent="0.3">
      <c r="A11" s="58">
        <v>6</v>
      </c>
      <c r="B11" s="64" t="s">
        <v>105</v>
      </c>
      <c r="C11" s="60">
        <v>2</v>
      </c>
      <c r="D11" s="56"/>
      <c r="E11" s="56"/>
      <c r="F11" s="56"/>
    </row>
    <row r="12" spans="1:7" x14ac:dyDescent="0.3">
      <c r="A12" s="58">
        <v>7</v>
      </c>
      <c r="B12" s="64" t="s">
        <v>104</v>
      </c>
      <c r="C12" s="60">
        <v>1</v>
      </c>
      <c r="D12" s="56"/>
      <c r="E12" s="56"/>
      <c r="F12" s="56"/>
    </row>
    <row r="13" spans="1:7" x14ac:dyDescent="0.3">
      <c r="A13" s="58">
        <v>8</v>
      </c>
      <c r="B13" s="64" t="s">
        <v>103</v>
      </c>
      <c r="C13" s="60">
        <v>1</v>
      </c>
      <c r="D13" s="66"/>
      <c r="E13" s="66"/>
      <c r="F13" s="66"/>
      <c r="G13" s="53"/>
    </row>
    <row r="14" spans="1:7" x14ac:dyDescent="0.3">
      <c r="A14" s="58">
        <v>9</v>
      </c>
      <c r="B14" s="65" t="s">
        <v>102</v>
      </c>
      <c r="C14" s="58">
        <v>1</v>
      </c>
      <c r="D14" s="56"/>
      <c r="E14" s="56"/>
      <c r="F14" s="56"/>
    </row>
    <row r="15" spans="1:7" x14ac:dyDescent="0.3">
      <c r="A15" s="58">
        <v>10</v>
      </c>
      <c r="B15" s="64" t="s">
        <v>101</v>
      </c>
      <c r="C15" s="97">
        <v>5</v>
      </c>
      <c r="D15" s="56"/>
      <c r="E15" s="56"/>
      <c r="F15" s="56"/>
    </row>
    <row r="16" spans="1:7" x14ac:dyDescent="0.3">
      <c r="A16" s="58">
        <v>11</v>
      </c>
      <c r="B16" s="64" t="s">
        <v>100</v>
      </c>
      <c r="C16" s="60">
        <v>2</v>
      </c>
      <c r="D16" s="56"/>
      <c r="E16" s="56"/>
      <c r="F16" s="56"/>
    </row>
    <row r="17" spans="1:6" x14ac:dyDescent="0.3">
      <c r="A17" s="58">
        <v>12</v>
      </c>
      <c r="B17" s="64" t="s">
        <v>97</v>
      </c>
      <c r="C17" s="60">
        <v>1</v>
      </c>
      <c r="D17" s="56"/>
      <c r="E17" s="56"/>
      <c r="F17" s="56"/>
    </row>
    <row r="18" spans="1:6" x14ac:dyDescent="0.3">
      <c r="A18" s="58">
        <v>13</v>
      </c>
      <c r="B18" s="64" t="s">
        <v>99</v>
      </c>
      <c r="C18" s="60">
        <v>1</v>
      </c>
      <c r="D18" s="56"/>
      <c r="E18" s="56"/>
      <c r="F18" s="56"/>
    </row>
    <row r="19" spans="1:6" x14ac:dyDescent="0.3">
      <c r="A19" s="58">
        <v>14</v>
      </c>
      <c r="B19" s="64" t="s">
        <v>98</v>
      </c>
      <c r="C19" s="60">
        <v>1</v>
      </c>
      <c r="D19" s="56"/>
      <c r="E19" s="56"/>
      <c r="F19" s="56"/>
    </row>
    <row r="20" spans="1:6" x14ac:dyDescent="0.3">
      <c r="A20" s="58">
        <v>15</v>
      </c>
      <c r="B20" s="64" t="s">
        <v>97</v>
      </c>
      <c r="C20" s="60">
        <v>1</v>
      </c>
      <c r="D20" s="56"/>
      <c r="E20" s="56"/>
      <c r="F20" s="56"/>
    </row>
    <row r="21" spans="1:6" x14ac:dyDescent="0.3">
      <c r="A21" s="58">
        <v>16</v>
      </c>
      <c r="B21" s="64" t="s">
        <v>96</v>
      </c>
      <c r="C21" s="60">
        <v>2</v>
      </c>
      <c r="D21" s="56"/>
      <c r="E21" s="56"/>
      <c r="F21" s="56"/>
    </row>
    <row r="22" spans="1:6" x14ac:dyDescent="0.3">
      <c r="A22" s="58">
        <v>17</v>
      </c>
      <c r="B22" s="64" t="s">
        <v>95</v>
      </c>
      <c r="C22" s="60">
        <v>2</v>
      </c>
      <c r="D22" s="56"/>
      <c r="E22" s="56"/>
      <c r="F22" s="56"/>
    </row>
    <row r="23" spans="1:6" x14ac:dyDescent="0.3">
      <c r="A23" s="58">
        <v>18</v>
      </c>
      <c r="B23" s="64" t="s">
        <v>94</v>
      </c>
      <c r="C23" s="60">
        <v>1</v>
      </c>
      <c r="D23" s="56"/>
      <c r="E23" s="56"/>
      <c r="F23" s="56"/>
    </row>
    <row r="24" spans="1:6" x14ac:dyDescent="0.3">
      <c r="A24" s="58">
        <v>19</v>
      </c>
      <c r="B24" s="64" t="s">
        <v>93</v>
      </c>
      <c r="C24" s="60">
        <v>4</v>
      </c>
      <c r="D24" s="56"/>
      <c r="E24" s="56"/>
      <c r="F24" s="56"/>
    </row>
    <row r="25" spans="1:6" x14ac:dyDescent="0.3">
      <c r="A25" s="58">
        <v>20</v>
      </c>
      <c r="B25" s="64" t="s">
        <v>92</v>
      </c>
      <c r="C25" s="60">
        <v>3</v>
      </c>
      <c r="D25" s="56"/>
      <c r="E25" s="56"/>
      <c r="F25" s="56"/>
    </row>
    <row r="26" spans="1:6" x14ac:dyDescent="0.3">
      <c r="A26" s="58">
        <v>21</v>
      </c>
      <c r="B26" s="64" t="s">
        <v>91</v>
      </c>
      <c r="C26" s="60">
        <v>1</v>
      </c>
      <c r="D26" s="56"/>
      <c r="E26" s="56"/>
      <c r="F26" s="56"/>
    </row>
    <row r="27" spans="1:6" x14ac:dyDescent="0.3">
      <c r="A27" s="58">
        <v>22</v>
      </c>
      <c r="B27" s="64" t="s">
        <v>90</v>
      </c>
      <c r="C27" s="60">
        <v>1</v>
      </c>
      <c r="D27" s="56"/>
      <c r="E27" s="56"/>
      <c r="F27" s="56"/>
    </row>
    <row r="28" spans="1:6" x14ac:dyDescent="0.3">
      <c r="A28" s="58">
        <v>23</v>
      </c>
      <c r="B28" s="64" t="s">
        <v>89</v>
      </c>
      <c r="C28" s="60">
        <v>3</v>
      </c>
      <c r="D28" s="56"/>
      <c r="E28" s="56"/>
      <c r="F28" s="56"/>
    </row>
    <row r="29" spans="1:6" x14ac:dyDescent="0.3">
      <c r="A29" s="58">
        <v>24</v>
      </c>
      <c r="B29" s="64" t="s">
        <v>88</v>
      </c>
      <c r="C29" s="60">
        <v>1</v>
      </c>
      <c r="D29" s="56"/>
      <c r="E29" s="56"/>
      <c r="F29" s="56"/>
    </row>
    <row r="30" spans="1:6" x14ac:dyDescent="0.3">
      <c r="A30" s="58">
        <v>25</v>
      </c>
      <c r="B30" s="64" t="s">
        <v>87</v>
      </c>
      <c r="C30" s="60">
        <v>1</v>
      </c>
      <c r="D30" s="56"/>
      <c r="E30" s="56"/>
      <c r="F30" s="56"/>
    </row>
    <row r="31" spans="1:6" x14ac:dyDescent="0.3">
      <c r="A31" s="58">
        <v>26</v>
      </c>
      <c r="B31" s="64" t="s">
        <v>86</v>
      </c>
      <c r="C31" s="60">
        <v>1</v>
      </c>
      <c r="D31" s="56"/>
      <c r="E31" s="56"/>
      <c r="F31" s="56"/>
    </row>
    <row r="32" spans="1:6" x14ac:dyDescent="0.3">
      <c r="A32" s="58">
        <v>27</v>
      </c>
      <c r="B32" s="64" t="s">
        <v>85</v>
      </c>
      <c r="C32" s="60">
        <v>1</v>
      </c>
      <c r="D32" s="56"/>
      <c r="E32" s="56"/>
      <c r="F32" s="56"/>
    </row>
    <row r="33" spans="1:8" x14ac:dyDescent="0.3">
      <c r="A33" s="58">
        <v>28</v>
      </c>
      <c r="B33" s="64" t="s">
        <v>84</v>
      </c>
      <c r="C33" s="60">
        <v>1</v>
      </c>
      <c r="D33" s="56"/>
      <c r="E33" s="56"/>
      <c r="F33" s="56"/>
    </row>
    <row r="34" spans="1:8" x14ac:dyDescent="0.3">
      <c r="A34" s="58">
        <v>29</v>
      </c>
      <c r="B34" s="64" t="s">
        <v>83</v>
      </c>
      <c r="C34" s="60">
        <v>2</v>
      </c>
      <c r="D34" s="56"/>
      <c r="E34" s="56"/>
      <c r="F34" s="56"/>
    </row>
    <row r="35" spans="1:8" x14ac:dyDescent="0.3">
      <c r="A35" s="58">
        <v>30</v>
      </c>
      <c r="B35" s="64" t="s">
        <v>82</v>
      </c>
      <c r="C35" s="60">
        <v>3</v>
      </c>
      <c r="D35" s="56"/>
      <c r="E35" s="56"/>
      <c r="F35" s="56"/>
    </row>
    <row r="36" spans="1:8" x14ac:dyDescent="0.3">
      <c r="A36" s="58">
        <v>31</v>
      </c>
      <c r="B36" s="64" t="s">
        <v>164</v>
      </c>
      <c r="C36" s="60">
        <v>2</v>
      </c>
      <c r="D36" s="56"/>
      <c r="E36" s="56"/>
      <c r="F36" s="56"/>
    </row>
    <row r="37" spans="1:8" x14ac:dyDescent="0.3">
      <c r="A37" s="67"/>
      <c r="B37" s="68" t="s">
        <v>81</v>
      </c>
      <c r="C37" s="95">
        <f>SUM(C6:C36)</f>
        <v>50</v>
      </c>
      <c r="D37" s="56"/>
      <c r="E37" s="56"/>
      <c r="F37" s="56"/>
    </row>
    <row r="39" spans="1:8" ht="56.25" customHeight="1" x14ac:dyDescent="0.3">
      <c r="A39" s="93" t="s">
        <v>165</v>
      </c>
      <c r="B39" s="93"/>
      <c r="C39" s="93"/>
      <c r="D39" s="56"/>
      <c r="E39" s="56"/>
      <c r="F39" s="56"/>
      <c r="G39" s="56"/>
      <c r="H39" s="56"/>
    </row>
    <row r="40" spans="1:8" ht="58.5" customHeight="1" x14ac:dyDescent="0.3">
      <c r="A40" s="96" t="s">
        <v>166</v>
      </c>
      <c r="B40" s="96"/>
      <c r="C40" s="96"/>
      <c r="D40" s="56"/>
      <c r="E40" s="56"/>
      <c r="F40" s="56"/>
      <c r="G40" s="56"/>
      <c r="H40" s="56"/>
    </row>
    <row r="41" spans="1:8" ht="58.5" customHeight="1" x14ac:dyDescent="0.3"/>
    <row r="62" spans="2:8" x14ac:dyDescent="0.3">
      <c r="B62" s="56"/>
      <c r="C62" s="56"/>
      <c r="D62" s="56"/>
      <c r="E62" s="56"/>
      <c r="F62" s="56"/>
      <c r="G62" s="56"/>
      <c r="H62" s="56"/>
    </row>
  </sheetData>
  <mergeCells count="5">
    <mergeCell ref="A1:C1"/>
    <mergeCell ref="A2:C2"/>
    <mergeCell ref="A4:C4"/>
    <mergeCell ref="A39:C39"/>
    <mergeCell ref="A40:C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AB4D-725B-43A4-8AD7-43C3798D095B}">
  <dimension ref="A1:K17"/>
  <sheetViews>
    <sheetView zoomScaleNormal="100" workbookViewId="0">
      <selection activeCell="N13" sqref="N13"/>
    </sheetView>
  </sheetViews>
  <sheetFormatPr baseColWidth="10" defaultRowHeight="12.75" x14ac:dyDescent="0.2"/>
  <cols>
    <col min="1" max="1" width="13.42578125" style="69" customWidth="1"/>
    <col min="2" max="2" width="13" style="69" customWidth="1"/>
    <col min="3" max="3" width="23.7109375" style="69" customWidth="1"/>
    <col min="4" max="4" width="19.140625" style="69" customWidth="1"/>
    <col min="5" max="5" width="19.85546875" style="69" customWidth="1"/>
    <col min="6" max="6" width="13.7109375" style="69" customWidth="1"/>
    <col min="7" max="7" width="11.5703125" style="69" customWidth="1"/>
    <col min="8" max="8" width="20" style="69" customWidth="1"/>
    <col min="9" max="9" width="12.5703125" style="69" customWidth="1"/>
    <col min="10" max="10" width="22.5703125" style="69" customWidth="1"/>
    <col min="11" max="11" width="16" style="69" customWidth="1"/>
    <col min="12" max="16384" width="11.42578125" style="69"/>
  </cols>
  <sheetData>
    <row r="1" spans="1:11" ht="15.75" x14ac:dyDescent="0.2">
      <c r="A1" s="94" t="s">
        <v>115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5.75" x14ac:dyDescent="0.2">
      <c r="A2" s="94" t="s">
        <v>116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4" spans="1:11" x14ac:dyDescent="0.2">
      <c r="A4" s="70" t="s">
        <v>117</v>
      </c>
      <c r="B4" s="70" t="s">
        <v>118</v>
      </c>
      <c r="C4" s="70" t="s">
        <v>119</v>
      </c>
      <c r="D4" s="70" t="s">
        <v>120</v>
      </c>
      <c r="E4" s="70" t="s">
        <v>121</v>
      </c>
      <c r="F4" s="70" t="s">
        <v>122</v>
      </c>
      <c r="G4" s="70" t="s">
        <v>123</v>
      </c>
      <c r="H4" s="70" t="s">
        <v>124</v>
      </c>
      <c r="I4" s="70" t="s">
        <v>125</v>
      </c>
      <c r="J4" s="70" t="s">
        <v>126</v>
      </c>
      <c r="K4" s="70" t="s">
        <v>127</v>
      </c>
    </row>
    <row r="5" spans="1:11" ht="25.5" x14ac:dyDescent="0.2">
      <c r="A5" s="71">
        <v>72100000738</v>
      </c>
      <c r="B5" s="71" t="s">
        <v>128</v>
      </c>
      <c r="C5" s="71" t="s">
        <v>129</v>
      </c>
      <c r="D5" s="71" t="s">
        <v>130</v>
      </c>
      <c r="E5" s="71" t="s">
        <v>131</v>
      </c>
      <c r="F5" s="72">
        <v>41467</v>
      </c>
      <c r="G5" s="72">
        <v>41487</v>
      </c>
      <c r="H5" s="73">
        <v>1500000</v>
      </c>
      <c r="I5" s="73">
        <v>1500000</v>
      </c>
      <c r="J5" s="71" t="s">
        <v>132</v>
      </c>
      <c r="K5" s="71" t="s">
        <v>133</v>
      </c>
    </row>
    <row r="6" spans="1:11" ht="25.5" x14ac:dyDescent="0.2">
      <c r="A6" s="71">
        <v>703569075</v>
      </c>
      <c r="B6" s="71" t="s">
        <v>134</v>
      </c>
      <c r="C6" s="74" t="s">
        <v>135</v>
      </c>
      <c r="D6" s="71" t="s">
        <v>130</v>
      </c>
      <c r="E6" s="71" t="s">
        <v>136</v>
      </c>
      <c r="F6" s="72">
        <v>41702</v>
      </c>
      <c r="G6" s="72">
        <v>41703</v>
      </c>
      <c r="H6" s="73">
        <v>162400</v>
      </c>
      <c r="I6" s="73">
        <v>162400</v>
      </c>
      <c r="J6" s="71" t="s">
        <v>137</v>
      </c>
      <c r="K6" s="71" t="s">
        <v>133</v>
      </c>
    </row>
    <row r="7" spans="1:11" ht="25.5" x14ac:dyDescent="0.2">
      <c r="A7" s="71">
        <v>72100002007</v>
      </c>
      <c r="B7" s="71" t="s">
        <v>134</v>
      </c>
      <c r="C7" s="71" t="s">
        <v>129</v>
      </c>
      <c r="D7" s="71" t="s">
        <v>130</v>
      </c>
      <c r="E7" s="71" t="s">
        <v>138</v>
      </c>
      <c r="F7" s="72">
        <v>41702</v>
      </c>
      <c r="G7" s="72">
        <v>41722</v>
      </c>
      <c r="H7" s="73">
        <v>3897600</v>
      </c>
      <c r="I7" s="75">
        <v>0</v>
      </c>
      <c r="J7" s="71" t="s">
        <v>139</v>
      </c>
      <c r="K7" s="76" t="s">
        <v>140</v>
      </c>
    </row>
    <row r="8" spans="1:11" ht="25.5" x14ac:dyDescent="0.2">
      <c r="A8" s="71">
        <v>72100002007</v>
      </c>
      <c r="B8" s="71" t="s">
        <v>134</v>
      </c>
      <c r="C8" s="71" t="s">
        <v>129</v>
      </c>
      <c r="D8" s="71" t="s">
        <v>130</v>
      </c>
      <c r="E8" s="71" t="s">
        <v>138</v>
      </c>
      <c r="F8" s="72">
        <v>41894</v>
      </c>
      <c r="G8" s="72">
        <v>41908</v>
      </c>
      <c r="H8" s="73">
        <v>1750000</v>
      </c>
      <c r="I8" s="75">
        <v>0</v>
      </c>
      <c r="J8" s="71" t="s">
        <v>139</v>
      </c>
      <c r="K8" s="76" t="s">
        <v>140</v>
      </c>
    </row>
    <row r="9" spans="1:11" ht="25.5" x14ac:dyDescent="0.2">
      <c r="A9" s="71">
        <v>72100002007</v>
      </c>
      <c r="B9" s="71" t="s">
        <v>141</v>
      </c>
      <c r="C9" s="71" t="s">
        <v>129</v>
      </c>
      <c r="D9" s="71" t="s">
        <v>130</v>
      </c>
      <c r="E9" s="71" t="s">
        <v>142</v>
      </c>
      <c r="F9" s="72">
        <v>42158</v>
      </c>
      <c r="G9" s="72">
        <v>42194</v>
      </c>
      <c r="H9" s="73">
        <v>850000</v>
      </c>
      <c r="I9" s="73">
        <v>850000</v>
      </c>
      <c r="J9" s="71" t="s">
        <v>143</v>
      </c>
      <c r="K9" s="71" t="s">
        <v>133</v>
      </c>
    </row>
    <row r="10" spans="1:11" ht="25.5" x14ac:dyDescent="0.2">
      <c r="A10" s="71">
        <v>72100002007</v>
      </c>
      <c r="B10" s="71" t="s">
        <v>144</v>
      </c>
      <c r="C10" s="71" t="s">
        <v>129</v>
      </c>
      <c r="D10" s="71" t="s">
        <v>130</v>
      </c>
      <c r="E10" s="71" t="s">
        <v>131</v>
      </c>
      <c r="F10" s="72">
        <v>42318</v>
      </c>
      <c r="G10" s="72">
        <v>42331</v>
      </c>
      <c r="H10" s="73">
        <v>1629000</v>
      </c>
      <c r="I10" s="73">
        <v>1629000</v>
      </c>
      <c r="J10" s="71" t="s">
        <v>132</v>
      </c>
      <c r="K10" s="71" t="s">
        <v>133</v>
      </c>
    </row>
    <row r="11" spans="1:11" ht="25.5" x14ac:dyDescent="0.2">
      <c r="A11" s="71">
        <v>72100002007</v>
      </c>
      <c r="B11" s="71" t="s">
        <v>144</v>
      </c>
      <c r="C11" s="71" t="s">
        <v>129</v>
      </c>
      <c r="D11" s="71" t="s">
        <v>130</v>
      </c>
      <c r="E11" s="71" t="s">
        <v>131</v>
      </c>
      <c r="F11" s="72">
        <v>42299</v>
      </c>
      <c r="G11" s="72">
        <v>42352</v>
      </c>
      <c r="H11" s="73">
        <v>1665082</v>
      </c>
      <c r="I11" s="75">
        <v>0</v>
      </c>
      <c r="J11" s="71" t="s">
        <v>145</v>
      </c>
      <c r="K11" s="71" t="s">
        <v>146</v>
      </c>
    </row>
    <row r="12" spans="1:11" ht="25.5" x14ac:dyDescent="0.2">
      <c r="A12" s="71">
        <v>16929</v>
      </c>
      <c r="B12" s="71" t="s">
        <v>147</v>
      </c>
      <c r="C12" s="71" t="s">
        <v>148</v>
      </c>
      <c r="D12" s="71" t="s">
        <v>149</v>
      </c>
      <c r="E12" s="71" t="s">
        <v>150</v>
      </c>
      <c r="F12" s="72">
        <v>42474</v>
      </c>
      <c r="G12" s="72">
        <v>42566</v>
      </c>
      <c r="H12" s="73">
        <v>25000000</v>
      </c>
      <c r="I12" s="73">
        <v>15000000</v>
      </c>
      <c r="J12" s="71" t="s">
        <v>151</v>
      </c>
      <c r="K12" s="71" t="s">
        <v>152</v>
      </c>
    </row>
    <row r="13" spans="1:11" ht="25.5" x14ac:dyDescent="0.2">
      <c r="A13" s="77">
        <v>706539042</v>
      </c>
      <c r="B13" s="77" t="s">
        <v>153</v>
      </c>
      <c r="C13" s="77" t="s">
        <v>129</v>
      </c>
      <c r="D13" s="77" t="s">
        <v>154</v>
      </c>
      <c r="E13" s="77" t="s">
        <v>131</v>
      </c>
      <c r="F13" s="78">
        <v>43200</v>
      </c>
      <c r="G13" s="78">
        <v>43536</v>
      </c>
      <c r="H13" s="75">
        <v>157675</v>
      </c>
      <c r="I13" s="75">
        <v>157675</v>
      </c>
      <c r="J13" s="77" t="s">
        <v>155</v>
      </c>
      <c r="K13" s="77" t="s">
        <v>133</v>
      </c>
    </row>
    <row r="14" spans="1:11" ht="25.5" x14ac:dyDescent="0.2">
      <c r="A14" s="77">
        <v>706539042</v>
      </c>
      <c r="B14" s="77" t="s">
        <v>156</v>
      </c>
      <c r="C14" s="77" t="s">
        <v>129</v>
      </c>
      <c r="D14" s="77" t="s">
        <v>154</v>
      </c>
      <c r="E14" s="77" t="s">
        <v>157</v>
      </c>
      <c r="F14" s="78">
        <v>43340</v>
      </c>
      <c r="G14" s="78">
        <v>43536</v>
      </c>
      <c r="H14" s="75">
        <v>1600000</v>
      </c>
      <c r="I14" s="75">
        <v>1600000</v>
      </c>
      <c r="J14" s="77" t="s">
        <v>158</v>
      </c>
      <c r="K14" s="77" t="s">
        <v>133</v>
      </c>
    </row>
    <row r="15" spans="1:11" ht="25.5" x14ac:dyDescent="0.2">
      <c r="A15" s="77">
        <v>28085</v>
      </c>
      <c r="B15" s="77" t="s">
        <v>156</v>
      </c>
      <c r="C15" s="77" t="s">
        <v>148</v>
      </c>
      <c r="D15" s="71" t="s">
        <v>149</v>
      </c>
      <c r="E15" s="77" t="s">
        <v>150</v>
      </c>
      <c r="F15" s="78" t="s">
        <v>159</v>
      </c>
      <c r="G15" s="78">
        <v>43594</v>
      </c>
      <c r="H15" s="75">
        <v>70000000</v>
      </c>
      <c r="I15" s="75">
        <v>0</v>
      </c>
      <c r="J15" s="77" t="s">
        <v>151</v>
      </c>
      <c r="K15" s="77" t="s">
        <v>160</v>
      </c>
    </row>
    <row r="16" spans="1:11" ht="38.25" x14ac:dyDescent="0.2">
      <c r="A16" s="77">
        <v>28085</v>
      </c>
      <c r="B16" s="77" t="s">
        <v>156</v>
      </c>
      <c r="C16" s="77" t="s">
        <v>148</v>
      </c>
      <c r="D16" s="71" t="s">
        <v>149</v>
      </c>
      <c r="E16" s="77" t="s">
        <v>150</v>
      </c>
      <c r="F16" s="78" t="s">
        <v>161</v>
      </c>
      <c r="G16" s="78">
        <v>43594</v>
      </c>
      <c r="H16" s="77" t="s">
        <v>162</v>
      </c>
      <c r="I16" s="75">
        <v>0</v>
      </c>
      <c r="J16" s="77" t="s">
        <v>151</v>
      </c>
      <c r="K16" s="77" t="s">
        <v>160</v>
      </c>
    </row>
    <row r="17" spans="1:11" ht="25.5" x14ac:dyDescent="0.2">
      <c r="A17" s="77">
        <v>28085</v>
      </c>
      <c r="B17" s="77" t="s">
        <v>156</v>
      </c>
      <c r="C17" s="77" t="s">
        <v>148</v>
      </c>
      <c r="D17" s="71" t="s">
        <v>149</v>
      </c>
      <c r="E17" s="77" t="s">
        <v>150</v>
      </c>
      <c r="F17" s="78" t="s">
        <v>163</v>
      </c>
      <c r="G17" s="78">
        <v>43594</v>
      </c>
      <c r="H17" s="75">
        <v>80000000</v>
      </c>
      <c r="I17" s="75">
        <v>0</v>
      </c>
      <c r="J17" s="77" t="s">
        <v>151</v>
      </c>
      <c r="K17" s="77" t="s">
        <v>160</v>
      </c>
    </row>
  </sheetData>
  <mergeCells count="2">
    <mergeCell ref="A1:K1"/>
    <mergeCell ref="A2:K2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ADJUNTO 1.REL BIENES Y VR TRDM</vt:lpstr>
      <vt:lpstr>ADJUNTO 2. RELACION VEHICULOS</vt:lpstr>
      <vt:lpstr>ADJUNTO 3. CARGOS RCSP</vt:lpstr>
      <vt:lpstr>ADJUNTO 4. CARGOS MANEJO</vt:lpstr>
      <vt:lpstr>ADJUNTO 5. SINIESTRALIDAD</vt:lpstr>
      <vt:lpstr>'ADJUNTO 1.REL BIENES Y VR TRDM'!Área_de_impresión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Colorado Guillen</dc:creator>
  <cp:lastModifiedBy>Fabiola Colorado Guillen</cp:lastModifiedBy>
  <dcterms:created xsi:type="dcterms:W3CDTF">2019-07-18T16:05:21Z</dcterms:created>
  <dcterms:modified xsi:type="dcterms:W3CDTF">2019-07-18T22:04:15Z</dcterms:modified>
</cp:coreProperties>
</file>